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5" activeTab="0"/>
  </bookViews>
  <sheets>
    <sheet name="титул 38.02.01" sheetId="1" r:id="rId1"/>
    <sheet name="график и сводные данные" sheetId="2" r:id="rId2"/>
    <sheet name="план учебного процесса" sheetId="3" r:id="rId3"/>
    <sheet name="вариатив" sheetId="4" r:id="rId4"/>
    <sheet name="Календарный график" sheetId="5" r:id="rId5"/>
    <sheet name="Комплекс" sheetId="6" r:id="rId6"/>
    <sheet name="Промежуточная аттестация" sheetId="7" r:id="rId7"/>
    <sheet name="Курсовое проект" sheetId="8" r:id="rId8"/>
    <sheet name="Практика" sheetId="9" r:id="rId9"/>
    <sheet name="Матрица ОК,ПК" sheetId="10" r:id="rId10"/>
  </sheets>
  <definedNames/>
  <calcPr fullCalcOnLoad="1"/>
</workbook>
</file>

<file path=xl/sharedStrings.xml><?xml version="1.0" encoding="utf-8"?>
<sst xmlns="http://schemas.openxmlformats.org/spreadsheetml/2006/main" count="3113" uniqueCount="526">
  <si>
    <t>по специальности среднего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</si>
  <si>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</si>
  <si>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</si>
  <si>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</si>
  <si>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</si>
  <si>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Каникулы</t>
  </si>
  <si>
    <t>Всего</t>
  </si>
  <si>
    <t>I курс</t>
  </si>
  <si>
    <t>-</t>
  </si>
  <si>
    <t>II курс</t>
  </si>
  <si>
    <t>Обозначения:</t>
  </si>
  <si>
    <t>Сентябрь</t>
  </si>
  <si>
    <t>29.09 - 05.10</t>
  </si>
  <si>
    <t>Октябрь</t>
  </si>
  <si>
    <t>27.10 - 02.11</t>
  </si>
  <si>
    <t>Ноябрь</t>
  </si>
  <si>
    <t>Декабрь</t>
  </si>
  <si>
    <t>29.12. - 04.01</t>
  </si>
  <si>
    <t>Январь</t>
  </si>
  <si>
    <t>26.01. -01.02</t>
  </si>
  <si>
    <t>Февраль</t>
  </si>
  <si>
    <t>23.02. - 01.03</t>
  </si>
  <si>
    <t>Март</t>
  </si>
  <si>
    <t>30.03 - 05.04</t>
  </si>
  <si>
    <t>Апрель</t>
  </si>
  <si>
    <t>27.04. - 03.05.</t>
  </si>
  <si>
    <t>Май</t>
  </si>
  <si>
    <t>Июнь</t>
  </si>
  <si>
    <t>29.06 - 05.07</t>
  </si>
  <si>
    <t>Июль</t>
  </si>
  <si>
    <t>27.07. - 02.08.</t>
  </si>
  <si>
    <t>Август</t>
  </si>
  <si>
    <t>Индекс</t>
  </si>
  <si>
    <t>Учебная нагрузка обучающихся (час.)</t>
  </si>
  <si>
    <t>Обязательная аудиторная</t>
  </si>
  <si>
    <t>в т. ч.</t>
  </si>
  <si>
    <t>лаб. и практ. занятий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</si>
  <si>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</si>
  <si>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</si>
  <si>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</si>
  <si>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</si>
  <si>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</si>
  <si>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</si>
  <si>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</si>
  <si>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</si>
  <si>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</si>
  <si>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</si>
  <si>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</si>
  <si>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</si>
  <si>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</si>
  <si>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</si>
  <si>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</si>
  <si>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ЕН.03</t>
  </si>
  <si>
    <t>Информационные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</si>
  <si>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</si>
  <si>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</si>
  <si>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</si>
  <si>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</si>
  <si>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</si>
  <si>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</si>
  <si>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</si>
  <si>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</si>
  <si>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</si>
  <si>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</si>
  <si>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</si>
  <si>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</si>
  <si>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</si>
  <si>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</si>
  <si>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</si>
  <si>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</si>
  <si>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</si>
  <si>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</si>
  <si>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</si>
  <si>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</si>
  <si>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ПМ.02</t>
  </si>
  <si>
    <t>МДК.02.01</t>
  </si>
  <si>
    <t>ПМ.03</t>
  </si>
  <si>
    <t>ПДП.00</t>
  </si>
  <si>
    <t>ГИА.00</t>
  </si>
  <si>
    <t>Государственная (итоговая) аттестация</t>
  </si>
  <si>
    <t>ОП.12</t>
  </si>
  <si>
    <t>ОП.13</t>
  </si>
  <si>
    <t>МДК.03.01</t>
  </si>
  <si>
    <t>Формы промежуточной аттестации</t>
  </si>
  <si>
    <t>Консультации</t>
  </si>
  <si>
    <t>Распределение обязательной (аудиторной) нагрузки по курсам и семестрам (час. в семестр)</t>
  </si>
  <si>
    <t>Максимальная</t>
  </si>
  <si>
    <t>Самостоятельная учебная работа</t>
  </si>
  <si>
    <t>2 курс</t>
  </si>
  <si>
    <t>Всего занятий</t>
  </si>
  <si>
    <t>16 нед.</t>
  </si>
  <si>
    <t>Э</t>
  </si>
  <si>
    <t>ДЗ</t>
  </si>
  <si>
    <t>ПП.01</t>
  </si>
  <si>
    <t>ПП.02</t>
  </si>
  <si>
    <t>4 нед</t>
  </si>
  <si>
    <t>УП.03</t>
  </si>
  <si>
    <t>Производственная практика (преддипломная)</t>
  </si>
  <si>
    <t>6 нед</t>
  </si>
  <si>
    <t>Государственная (итоговая) аттестация:</t>
  </si>
  <si>
    <t>учебной практики</t>
  </si>
  <si>
    <t>ОГСЭ.05</t>
  </si>
  <si>
    <t>ОГСЭ.06</t>
  </si>
  <si>
    <t>М.В. Таргонская</t>
  </si>
  <si>
    <t>К</t>
  </si>
  <si>
    <t>Теоретическое обучение</t>
  </si>
  <si>
    <t>1 семестр</t>
  </si>
  <si>
    <t>2 семестр</t>
  </si>
  <si>
    <t>ГИА</t>
  </si>
  <si>
    <t>Производственная практика (по профилю специальности) технологическая</t>
  </si>
  <si>
    <t>Общеобразовательный цикл</t>
  </si>
  <si>
    <t>ОДб.00</t>
  </si>
  <si>
    <t>Базовые дисциплины</t>
  </si>
  <si>
    <t>ОДб.01</t>
  </si>
  <si>
    <t>Русский язык</t>
  </si>
  <si>
    <t>Э/Э</t>
  </si>
  <si>
    <t>ОДб.02</t>
  </si>
  <si>
    <t xml:space="preserve">Литература </t>
  </si>
  <si>
    <t>−/ДЗ</t>
  </si>
  <si>
    <t>ОДб.03</t>
  </si>
  <si>
    <t>ОДб.04</t>
  </si>
  <si>
    <t xml:space="preserve">История </t>
  </si>
  <si>
    <t>ОДб.05</t>
  </si>
  <si>
    <t xml:space="preserve">Обществознание </t>
  </si>
  <si>
    <t>ДЗ/Э</t>
  </si>
  <si>
    <t>ОДб.06</t>
  </si>
  <si>
    <t>ОДб.07</t>
  </si>
  <si>
    <t>ОДб.08</t>
  </si>
  <si>
    <t>ОБЖ</t>
  </si>
  <si>
    <t>ОДб.09</t>
  </si>
  <si>
    <t>З/З</t>
  </si>
  <si>
    <t>ОДп.00</t>
  </si>
  <si>
    <t>Профильные дисциплины</t>
  </si>
  <si>
    <t>ОДп.10</t>
  </si>
  <si>
    <t xml:space="preserve">Математика </t>
  </si>
  <si>
    <t>ОДп.11</t>
  </si>
  <si>
    <t>ОДп.12</t>
  </si>
  <si>
    <t>Информатика и ИКТ</t>
  </si>
  <si>
    <t>Основы предпринимательской деятельности</t>
  </si>
  <si>
    <t>Математика</t>
  </si>
  <si>
    <t>УП.01</t>
  </si>
  <si>
    <t>УП.02</t>
  </si>
  <si>
    <t>ПП.03</t>
  </si>
  <si>
    <t>ПМ.04</t>
  </si>
  <si>
    <t>УП.04</t>
  </si>
  <si>
    <t>ПП.04</t>
  </si>
  <si>
    <t>Выполнение работ по основной или нескольким профессиям  рабочих, должностям служащих</t>
  </si>
  <si>
    <t>дисциплин и МДК</t>
  </si>
  <si>
    <t>произв. практики</t>
  </si>
  <si>
    <t>1. Программа базовой подготовки</t>
  </si>
  <si>
    <t>преддиплом. практики</t>
  </si>
  <si>
    <t>экзаменов (в т.ч. экзаменов (квалификационных))</t>
  </si>
  <si>
    <t>дифф. зачетов</t>
  </si>
  <si>
    <r>
      <t>зачетов</t>
    </r>
    <r>
      <rPr>
        <sz val="8"/>
        <rFont val="Times New Roman"/>
        <family val="1"/>
      </rPr>
      <t xml:space="preserve"> (без учета физической культуры)</t>
    </r>
  </si>
  <si>
    <t>3 курс</t>
  </si>
  <si>
    <t>1 сем.</t>
  </si>
  <si>
    <t>2 сем.</t>
  </si>
  <si>
    <t>3 сем.</t>
  </si>
  <si>
    <t>4 сем.</t>
  </si>
  <si>
    <t>5 сем.</t>
  </si>
  <si>
    <t>6 сем.</t>
  </si>
  <si>
    <t>23 нед.</t>
  </si>
  <si>
    <t>19 нед.</t>
  </si>
  <si>
    <t>Химия</t>
  </si>
  <si>
    <t>Биология</t>
  </si>
  <si>
    <t>Физика</t>
  </si>
  <si>
    <t xml:space="preserve"> 2/10/4</t>
  </si>
  <si>
    <t>−/Э</t>
  </si>
  <si>
    <t>−/2/3</t>
  </si>
  <si>
    <t>ДЗ/ДЗ</t>
  </si>
  <si>
    <t xml:space="preserve"> 2/8/1</t>
  </si>
  <si>
    <t>Выпускник в условиях рынка труда</t>
  </si>
  <si>
    <t>Информатика</t>
  </si>
  <si>
    <t>Экологические основы природопользования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</si>
  <si>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</si>
  <si>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</si>
  <si>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</si>
  <si>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</si>
  <si>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</si>
  <si>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</si>
  <si>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Технологическое оборудование</t>
  </si>
  <si>
    <t>Технология отрасли</t>
  </si>
  <si>
    <t>Основы экономики отрасли и правового обеспечения профессиональной деятельности</t>
  </si>
  <si>
    <t>Электротехника и электроника</t>
  </si>
  <si>
    <t>ОП.14</t>
  </si>
  <si>
    <t>Гидравлика</t>
  </si>
  <si>
    <t>Древесиноведение и гидротермическая обработка древесины</t>
  </si>
  <si>
    <t>Организация и проведение монтажа и ремонта промышленного оборудования</t>
  </si>
  <si>
    <t>Организация монтажных работ промышленного оборудования и контроль за ними</t>
  </si>
  <si>
    <t>МДК.01.02</t>
  </si>
  <si>
    <t>Организация ремонтных работ промышленного оборудования и контроль за ними</t>
  </si>
  <si>
    <t>Организация и выполнение работ по эксплуатации промышленного оборудования</t>
  </si>
  <si>
    <t>Эксплуатация промышленного оборудования</t>
  </si>
  <si>
    <t>Организация работы структурного подразделения</t>
  </si>
  <si>
    <t>Участие в организации производственной деятельности структурного подразделения</t>
  </si>
  <si>
    <t xml:space="preserve">Наладка и обслуживание технологического оборудования </t>
  </si>
  <si>
    <t>курсовых работ</t>
  </si>
  <si>
    <t>4 курс</t>
  </si>
  <si>
    <t>7 сем.</t>
  </si>
  <si>
    <t>8 сем.</t>
  </si>
  <si>
    <t>11 нед.</t>
  </si>
  <si>
    <t>12 нед.</t>
  </si>
  <si>
    <t>16   нед.</t>
  </si>
  <si>
    <t>−/З</t>
  </si>
  <si>
    <t>З/З/З/З/З/З</t>
  </si>
  <si>
    <t>5 нед.</t>
  </si>
  <si>
    <t>4 нед.</t>
  </si>
  <si>
    <t>1 нед.</t>
  </si>
  <si>
    <t>10 нед.</t>
  </si>
  <si>
    <t>МДК.04.01</t>
  </si>
  <si>
    <t>1+1Э(К)</t>
  </si>
  <si>
    <t>−/ДЗ/-/ДЗ/-/ДЗ</t>
  </si>
  <si>
    <t>3Э(К)</t>
  </si>
  <si>
    <t>3 нед.</t>
  </si>
  <si>
    <r>
      <rPr>
        <b/>
        <sz val="10"/>
        <rFont val="Times New Roman"/>
        <family val="1"/>
      </rPr>
      <t>Консультации</t>
    </r>
    <r>
      <rPr>
        <sz val="10"/>
        <rFont val="Times New Roman"/>
        <family val="1"/>
      </rPr>
      <t xml:space="preserve"> на учебную группу по 100 часов в год (всего 400 часов)</t>
    </r>
  </si>
  <si>
    <t>Производственная практика (по профилю специальности)</t>
  </si>
  <si>
    <t>лаб. работы</t>
  </si>
  <si>
    <t>6/7/−</t>
  </si>
  <si>
    <t>−/2/1</t>
  </si>
  <si>
    <t xml:space="preserve"> 1/7/6</t>
  </si>
  <si>
    <t xml:space="preserve">  -/2/-/1</t>
  </si>
  <si>
    <t>МДК.01.01.01</t>
  </si>
  <si>
    <t>Монтаж технологического оборудования</t>
  </si>
  <si>
    <t>МДК.01.01.02</t>
  </si>
  <si>
    <t>МДК.01.01.03</t>
  </si>
  <si>
    <t>Грузоподъемные и транспортирующие машины</t>
  </si>
  <si>
    <t>Заточное и вспомогательное оборудование</t>
  </si>
  <si>
    <t>МДК.01.02.01</t>
  </si>
  <si>
    <t>МДК.01.02.02</t>
  </si>
  <si>
    <t>МДК.01.02.03</t>
  </si>
  <si>
    <t>МДК.01.02.04</t>
  </si>
  <si>
    <t>МДК.01.02.05</t>
  </si>
  <si>
    <t>МДК.01.02.06</t>
  </si>
  <si>
    <t>Ремонт технологического оборудования</t>
  </si>
  <si>
    <t>Детали машин</t>
  </si>
  <si>
    <t>Проектирование оборудования</t>
  </si>
  <si>
    <t>Допуски и посадки в машиностроении</t>
  </si>
  <si>
    <t>САПР</t>
  </si>
  <si>
    <t>Технология обработки материалов</t>
  </si>
  <si>
    <t>УП.01.01</t>
  </si>
  <si>
    <t>Учебная практика (Слесарно-механическая)</t>
  </si>
  <si>
    <t>УП.01.02</t>
  </si>
  <si>
    <t>Учебная практика (Практика по монтажу и наладке)</t>
  </si>
  <si>
    <t>УП.01.03</t>
  </si>
  <si>
    <t>Учебная практика (Межпредментный практикум)</t>
  </si>
  <si>
    <t>МДК.02.01.01</t>
  </si>
  <si>
    <t>Техническая эксплуатация оборудования</t>
  </si>
  <si>
    <t>МДК.02.01.02</t>
  </si>
  <si>
    <t>Надежность машин и оборудования</t>
  </si>
  <si>
    <t>МДК.02.01.03</t>
  </si>
  <si>
    <t>МДК.02.01.04</t>
  </si>
  <si>
    <t>МДК.02.01.05</t>
  </si>
  <si>
    <t>МДК.02.01.06</t>
  </si>
  <si>
    <t>МДК.02.01.07</t>
  </si>
  <si>
    <t>Охрана труда</t>
  </si>
  <si>
    <t>Автоматизация производства</t>
  </si>
  <si>
    <t>Системы пневмотранспорта</t>
  </si>
  <si>
    <t>Проектирование инструмента</t>
  </si>
  <si>
    <t>Устройство, расчет и конструирование гидравлических и пневматических приводов</t>
  </si>
  <si>
    <t>МДК.03.01.01</t>
  </si>
  <si>
    <t>МДК.03.01.02</t>
  </si>
  <si>
    <t>МДК.03.01.03</t>
  </si>
  <si>
    <t>МДК.03.01.04</t>
  </si>
  <si>
    <t>Организация инструментального хозяйства</t>
  </si>
  <si>
    <t>Организация ремонтного хозяйства</t>
  </si>
  <si>
    <t>Менеджмент и управление персоналом</t>
  </si>
  <si>
    <t>Экономика и анализ хозяйственной деятельности предприятия</t>
  </si>
  <si>
    <t>УП.02.01</t>
  </si>
  <si>
    <t xml:space="preserve">Учебная практика </t>
  </si>
  <si>
    <t>1.1 Выпускная квалификационная работа в форме: дипломного проекта                               Выполнение дипломного проекта с 19 мая по 15 июня  (всего 4 нед.)                                      Защита дипломного проекта с 16 июня по 30 июня (всего 2 нед.)</t>
  </si>
  <si>
    <t>Наименование циклов, дисциплин, профессиональных модулей, МДК, практик</t>
  </si>
  <si>
    <t>ДЗ/ДЗ/-/ДЗ/ДЗ</t>
  </si>
  <si>
    <t>ДЗ/ДЗ/ДЗ/ДЗ</t>
  </si>
  <si>
    <t xml:space="preserve">  -/4/-/1</t>
  </si>
  <si>
    <t xml:space="preserve"> -/5/1/1</t>
  </si>
  <si>
    <t xml:space="preserve"> -/13/1/4</t>
  </si>
  <si>
    <t xml:space="preserve"> 1/20/7/4</t>
  </si>
  <si>
    <t>9/39/12/4</t>
  </si>
  <si>
    <t>ОД.00</t>
  </si>
  <si>
    <t>Практика по рабочей профессии</t>
  </si>
  <si>
    <t>УП.04.01</t>
  </si>
  <si>
    <t>Межпредметный практикум</t>
  </si>
  <si>
    <t>4. Матрица соответствия компетенций учебным дисциплинам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</si>
  <si>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</si>
  <si>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</si>
  <si>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</si>
  <si>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</si>
  <si>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</si>
  <si>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</si>
  <si>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</si>
  <si>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</si>
  <si>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</si>
  <si>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</si>
  <si>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ПК1.1</t>
  </si>
  <si>
    <t>ПК1.2</t>
  </si>
  <si>
    <t>ПК1.3</t>
  </si>
  <si>
    <t>ПК2.1</t>
  </si>
  <si>
    <t>ПК2.2</t>
  </si>
  <si>
    <t>ПК2.3</t>
  </si>
  <si>
    <t>ПК2.4</t>
  </si>
  <si>
    <t>ПК3.1</t>
  </si>
  <si>
    <t>ПК3.2</t>
  </si>
  <si>
    <t>ПК3.3</t>
  </si>
  <si>
    <t>+</t>
  </si>
  <si>
    <t>ПК1.4</t>
  </si>
  <si>
    <t>ПК1.5</t>
  </si>
  <si>
    <t>ПК3.4</t>
  </si>
  <si>
    <t>Приложение к ОПОП №2</t>
  </si>
  <si>
    <t>УП1</t>
  </si>
  <si>
    <t>ПП</t>
  </si>
  <si>
    <t>ПДП</t>
  </si>
  <si>
    <t>ВКР</t>
  </si>
  <si>
    <t>дифф. зачетов (без учета физической культуры)</t>
  </si>
  <si>
    <t>Объем образовательной программы в академических часах</t>
  </si>
  <si>
    <t>Всего объем образовательной программы</t>
  </si>
  <si>
    <t>Работа обучающихся во взаимодействии с преподавателем</t>
  </si>
  <si>
    <t>в том числе</t>
  </si>
  <si>
    <t>лабораторные занятия</t>
  </si>
  <si>
    <t>Практики</t>
  </si>
  <si>
    <t>Иностранный язык в профессиональной деятельности</t>
  </si>
  <si>
    <t>МДК.02.02</t>
  </si>
  <si>
    <t>Государственная итоговая аттестация</t>
  </si>
  <si>
    <t>Общепрофессиональный цикл</t>
  </si>
  <si>
    <t>теоретическое обучение</t>
  </si>
  <si>
    <t>курсовые работы (проекты)</t>
  </si>
  <si>
    <t>Всего:</t>
  </si>
  <si>
    <t>практика учебная</t>
  </si>
  <si>
    <t>практика производственная (по профилю специальности)</t>
  </si>
  <si>
    <t>практика производственная (преддипломная)</t>
  </si>
  <si>
    <t>курсовые проекты (работы)</t>
  </si>
  <si>
    <t>дисциплины и МДК</t>
  </si>
  <si>
    <t>экзамены (в т.ч. экзамены (квалификационных))</t>
  </si>
  <si>
    <t>Физическая культура / Адаптивная физическая культура</t>
  </si>
  <si>
    <t>Курс</t>
  </si>
  <si>
    <t>38.02.01 «Экономика и бухгалтерский учет (по отраслям)»</t>
  </si>
  <si>
    <t>недель в уч. году</t>
  </si>
  <si>
    <t>недель в семестре</t>
  </si>
  <si>
    <t>Подготовка к государственноу итоговой аттестации</t>
  </si>
  <si>
    <t>Психология общения</t>
  </si>
  <si>
    <t>Документирование хозяйственных операци и ведение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</si>
  <si>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</si>
  <si>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ПМ.05</t>
  </si>
  <si>
    <t>МДК.05.01</t>
  </si>
  <si>
    <t xml:space="preserve">Выполнение работ по профессии </t>
  </si>
  <si>
    <t>УП.05</t>
  </si>
  <si>
    <t>Экономика организации</t>
  </si>
  <si>
    <t>Менеджмент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</si>
  <si>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</si>
  <si>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</si>
  <si>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</si>
  <si>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</si>
  <si>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</si>
  <si>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Экономическая теория</t>
  </si>
  <si>
    <t>Информационные технологии в профессиональной деятельности / Адаптационные информационные технологии в профессиональной деятельности</t>
  </si>
  <si>
    <t>Основы маркетинга</t>
  </si>
  <si>
    <t>Практические основы бухгалтерского учета имущества организации</t>
  </si>
  <si>
    <t>ПМ.01.ЭК</t>
  </si>
  <si>
    <t>Экзамен квалификационный по модулю</t>
  </si>
  <si>
    <t>Бухгалтерская технология проведения и оформления инвентаризации</t>
  </si>
  <si>
    <t>ПМ.02.ЭК</t>
  </si>
  <si>
    <t>Организация расчетов с бюджетом и внебюджетными фондами</t>
  </si>
  <si>
    <t>ПМ.03.ЭК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</si>
  <si>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</si>
  <si>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</si>
  <si>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</si>
  <si>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ПМ.04.ЭК</t>
  </si>
  <si>
    <t>Выполнение работ по профессии "Кассир"</t>
  </si>
  <si>
    <t>ПМ.05.ЭК</t>
  </si>
  <si>
    <t>Подготовка выпускной квалификационной работы (дипломной работы)</t>
  </si>
  <si>
    <t>Защита выпускной квалификационной работы</t>
  </si>
  <si>
    <t>Подготовка к демонстрационному экзамену</t>
  </si>
  <si>
    <t>Выполнение задания демонстрационного экзамена</t>
  </si>
  <si>
    <t>ОБЪЕМ ОБРАЗОВАТЕЛЬНОЙ ПРОГРАММЫ В АКАДЕМИЧЕСКИХ ЧАСАХ</t>
  </si>
  <si>
    <t>зачеты</t>
  </si>
  <si>
    <t>дифференцированные зачеты</t>
  </si>
  <si>
    <t>экзамены</t>
  </si>
  <si>
    <t>Экзамены квалификационные</t>
  </si>
  <si>
    <t>практические занятия</t>
  </si>
  <si>
    <t>Самостоятеьная работа</t>
  </si>
  <si>
    <t>У Ч Е Б Н Ы Й  П Л А Н</t>
  </si>
  <si>
    <t>программы подготовки специалистов среднего звена</t>
  </si>
  <si>
    <t>основной профессиональной образовательной программы среднего профессионального образования -</t>
  </si>
  <si>
    <t>Краевое государственное бюджетное профессиональное образовательное учреждение</t>
  </si>
  <si>
    <t>"Красноярский политехнический техникум"</t>
  </si>
  <si>
    <t xml:space="preserve">Уровень образования: </t>
  </si>
  <si>
    <t xml:space="preserve">Квалификация: </t>
  </si>
  <si>
    <t>бухгалтер</t>
  </si>
  <si>
    <t>Форма обучения:</t>
  </si>
  <si>
    <t>очная</t>
  </si>
  <si>
    <t xml:space="preserve">Нормативный срок обучения: </t>
  </si>
  <si>
    <t>Год начала подготовки по УП:</t>
  </si>
  <si>
    <t>Утверждаю:</t>
  </si>
  <si>
    <t>1. Календарный учебный график</t>
  </si>
  <si>
    <t xml:space="preserve">2. Сводные данные по бюджету времени </t>
  </si>
  <si>
    <t>Практика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</si>
  <si>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</si>
  <si>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</si>
  <si>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</si>
  <si>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Подготовка</t>
  </si>
  <si>
    <t>Защита</t>
  </si>
  <si>
    <t>Проведение расчетов с бюджетом и внебюджетными фондами</t>
  </si>
  <si>
    <t>УП5</t>
  </si>
  <si>
    <t>УП2</t>
  </si>
  <si>
    <t>УП3</t>
  </si>
  <si>
    <t>УП4</t>
  </si>
  <si>
    <t>индивидуальный проект</t>
  </si>
  <si>
    <t>№</t>
  </si>
  <si>
    <t>Вид контроля</t>
  </si>
  <si>
    <t>Наименование комплексного вида контроля</t>
  </si>
  <si>
    <t>Семестр</t>
  </si>
  <si>
    <t>Наименование дисциплины/МДК</t>
  </si>
  <si>
    <t>Комплексные формы контроля</t>
  </si>
  <si>
    <t>1 курс</t>
  </si>
  <si>
    <t>Дифференцированные зачеты:</t>
  </si>
  <si>
    <t>Экзаменационная сессия:</t>
  </si>
  <si>
    <t>3 семестр</t>
  </si>
  <si>
    <t>4 семестр</t>
  </si>
  <si>
    <t>Зкзамен квалификационный по модулю:</t>
  </si>
  <si>
    <t>Курсовое проектирование</t>
  </si>
  <si>
    <t>Количество часов</t>
  </si>
  <si>
    <t>Курсовая работа</t>
  </si>
  <si>
    <t>Учебная и производственная практики</t>
  </si>
  <si>
    <t>Кол-во недель</t>
  </si>
  <si>
    <t>Кол-во часов</t>
  </si>
  <si>
    <t>Итого:</t>
  </si>
  <si>
    <t>1,2,4</t>
  </si>
  <si>
    <t xml:space="preserve">Профиль получаемого профессионального образования </t>
  </si>
  <si>
    <t>(при реализации программ среднего общего образования):</t>
  </si>
  <si>
    <t>социально-экономический</t>
  </si>
  <si>
    <t>III курс</t>
  </si>
  <si>
    <t>ДЭ</t>
  </si>
  <si>
    <t>2 семестр, 17 нед</t>
  </si>
  <si>
    <t>Практические основы бухгалтерского учета активов организации</t>
  </si>
  <si>
    <t>Практические основы бухгалтерского учета источников формирования активов организации</t>
  </si>
  <si>
    <t>Составление и использование бухгалтерской отчетности</t>
  </si>
  <si>
    <t>1+3(К)</t>
  </si>
  <si>
    <t>2+2(К)</t>
  </si>
  <si>
    <t>Объем примерной программы</t>
  </si>
  <si>
    <t>Вариатив</t>
  </si>
  <si>
    <t>I семестр, 17 нед</t>
  </si>
  <si>
    <t>3 семестр, 13 нед</t>
  </si>
  <si>
    <t>4 семестр, 17 нед</t>
  </si>
  <si>
    <t>5 семестр, 15 нед</t>
  </si>
  <si>
    <t>6 семестр, 4 нед</t>
  </si>
  <si>
    <t>Всего объем дисциплины, МДК</t>
  </si>
  <si>
    <t>промежуточная аттестация</t>
  </si>
  <si>
    <t>консультации</t>
  </si>
  <si>
    <t>4Э(К)</t>
  </si>
  <si>
    <t>УП.04.02</t>
  </si>
  <si>
    <t>ДЗ/-</t>
  </si>
  <si>
    <t xml:space="preserve"> -/ДЗ</t>
  </si>
  <si>
    <t xml:space="preserve"> -/Э</t>
  </si>
  <si>
    <t>Э/-</t>
  </si>
  <si>
    <t xml:space="preserve"> -/Э(К)</t>
  </si>
  <si>
    <t xml:space="preserve"> -/-</t>
  </si>
  <si>
    <t>Экзамен:</t>
  </si>
  <si>
    <t>Экзамен по модулю:</t>
  </si>
  <si>
    <t>Зкзамен  по модулю:</t>
  </si>
  <si>
    <t>Экзамен  по модулю</t>
  </si>
  <si>
    <t>Учебная практика Подготовка к ДЭ</t>
  </si>
  <si>
    <t xml:space="preserve">Информационные технологии в профессиональной деятельности </t>
  </si>
  <si>
    <t xml:space="preserve">Статистика / Социальная адаптация и основы социально-правовых знаний </t>
  </si>
  <si>
    <t>Документирование хозяйственных операций и ведение бухгалтерского учета активов организации</t>
  </si>
  <si>
    <t>Выполнение работ по профессии кассир</t>
  </si>
  <si>
    <t>0</t>
  </si>
  <si>
    <t>3 семестр, 16 нед</t>
  </si>
  <si>
    <t>5 семестр, 17 нед</t>
  </si>
  <si>
    <t>6 семестр, 6 нед</t>
  </si>
  <si>
    <t>О.00</t>
  </si>
  <si>
    <t>ОУДб.00</t>
  </si>
  <si>
    <t>2</t>
  </si>
  <si>
    <t>ОУДб.01</t>
  </si>
  <si>
    <t>2(1)</t>
  </si>
  <si>
    <t>ОУДб.02</t>
  </si>
  <si>
    <t>Литература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</si>
  <si>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</si>
  <si>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</si>
  <si>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</si>
  <si>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</si>
  <si>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</si>
  <si>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</si>
  <si>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</si>
  <si>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</si>
  <si>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География</t>
  </si>
  <si>
    <t>ОУДб.11</t>
  </si>
  <si>
    <t>Экология</t>
  </si>
  <si>
    <t>Астрономия</t>
  </si>
  <si>
    <t>ОУДп.00</t>
  </si>
  <si>
    <t>1</t>
  </si>
  <si>
    <t>ОУДп.13</t>
  </si>
  <si>
    <t>УД.00</t>
  </si>
  <si>
    <t>Дополнительные дисциплины (по выбору обучающихся)</t>
  </si>
  <si>
    <t>индивидуальный проект/ курсовая работа (проект)</t>
  </si>
  <si>
    <t>основное общее образование</t>
  </si>
  <si>
    <t>2 года и 10 мес.</t>
  </si>
  <si>
    <t>Обществознание , включая экономику и право</t>
  </si>
  <si>
    <t>Естествознание</t>
  </si>
  <si>
    <t>ОУДп.12</t>
  </si>
  <si>
    <t>УД.14</t>
  </si>
  <si>
    <t>Проектная деятельность/ Социальная психология</t>
  </si>
  <si>
    <t>9</t>
  </si>
  <si>
    <t>3</t>
  </si>
  <si>
    <t>2 семестр, 22 нед.</t>
  </si>
  <si>
    <t>ДЭ/Э</t>
  </si>
  <si>
    <t>Комплексный экзамен</t>
  </si>
  <si>
    <t>Комплексный экзамен 2(1)</t>
  </si>
  <si>
    <t>5 семестр</t>
  </si>
  <si>
    <t>6 семестр</t>
  </si>
  <si>
    <t>3,4</t>
  </si>
  <si>
    <t>6</t>
  </si>
  <si>
    <t>3,4,6</t>
  </si>
  <si>
    <t>Комплексный экзамен:</t>
  </si>
  <si>
    <t>Экзамены:</t>
  </si>
  <si>
    <t>Согласовано:</t>
  </si>
  <si>
    <t>заместитель директора по УР</t>
  </si>
  <si>
    <t>Л.В. Афанасьева</t>
  </si>
  <si>
    <t>заместитель директора по УПР</t>
  </si>
  <si>
    <t>М.Ю. Панков</t>
  </si>
  <si>
    <t>председатель ПЦК</t>
  </si>
  <si>
    <t>методист</t>
  </si>
  <si>
    <t>О.С. Зыкова</t>
  </si>
  <si>
    <t>Директор  КГБПОУ "Красноярский</t>
  </si>
  <si>
    <t>политехнический техникум"</t>
  </si>
  <si>
    <t>«04» июля 2019 г. Приказ № 91-зп</t>
  </si>
  <si>
    <t>В.М. Фрейман</t>
  </si>
  <si>
    <t>Основы безопасности жизнедеятельности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</si>
</sst>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sz val="10"/>
      <name val="Arial Cyr"/>
      <family val="2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2"/>
    </font>
    <font>
      <i/>
      <sz val="10"/>
      <name val="Arial Cyr"/>
      <family val="0"/>
    </font>
    <font>
      <sz val="8"/>
      <color indexed="8"/>
      <name val="Tahoma"/>
      <family val="2"/>
    </font>
    <font>
      <b/>
      <sz val="20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7"/>
      <name val="Times New Roman"/>
      <family val="1"/>
    </font>
    <font>
      <sz val="9"/>
      <color indexed="8"/>
      <name val="Tahoma"/>
      <family val="2"/>
    </font>
    <font>
      <b/>
      <sz val="14"/>
      <name val="Arial Cyr"/>
      <family val="0"/>
    </font>
    <font>
      <b/>
      <sz val="9"/>
      <color indexed="8"/>
      <name val="Tahoma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6" fillId="0" borderId="0">
      <alignment/>
      <protection/>
    </xf>
    <xf numFmtId="0" fontId="41" fillId="0" borderId="0">
      <alignment/>
      <protection/>
    </xf>
    <xf numFmtId="0" fontId="5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3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 readingOrder="1"/>
    </xf>
    <xf numFmtId="0" fontId="33" fillId="0" borderId="10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3" fillId="2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2" fillId="27" borderId="10" xfId="0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textRotation="90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172" fontId="39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34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25" fillId="28" borderId="11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0" fontId="0" fillId="28" borderId="11" xfId="0" applyFont="1" applyFill="1" applyBorder="1" applyAlignment="1">
      <alignment horizontal="center" vertical="center"/>
    </xf>
    <xf numFmtId="172" fontId="25" fillId="2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28" borderId="0" xfId="0" applyFont="1" applyFill="1" applyAlignment="1">
      <alignment/>
    </xf>
    <xf numFmtId="0" fontId="20" fillId="28" borderId="0" xfId="0" applyFont="1" applyFill="1" applyAlignment="1">
      <alignment/>
    </xf>
    <xf numFmtId="172" fontId="0" fillId="28" borderId="11" xfId="0" applyNumberFormat="1" applyFont="1" applyFill="1" applyBorder="1" applyAlignment="1">
      <alignment horizontal="center" vertical="center" wrapText="1"/>
    </xf>
    <xf numFmtId="1" fontId="0" fillId="28" borderId="11" xfId="0" applyNumberFormat="1" applyFont="1" applyFill="1" applyBorder="1" applyAlignment="1">
      <alignment horizontal="center" vertical="center" wrapText="1"/>
    </xf>
    <xf numFmtId="1" fontId="0" fillId="28" borderId="11" xfId="0" applyNumberFormat="1" applyFont="1" applyFill="1" applyBorder="1" applyAlignment="1">
      <alignment horizontal="center" vertical="center"/>
    </xf>
    <xf numFmtId="0" fontId="0" fillId="28" borderId="0" xfId="0" applyFont="1" applyFill="1" applyAlignment="1">
      <alignment vertical="center"/>
    </xf>
    <xf numFmtId="1" fontId="0" fillId="28" borderId="0" xfId="0" applyNumberFormat="1" applyFont="1" applyFill="1" applyAlignment="1">
      <alignment vertical="center"/>
    </xf>
    <xf numFmtId="172" fontId="0" fillId="28" borderId="0" xfId="0" applyNumberFormat="1" applyFont="1" applyFill="1" applyAlignment="1">
      <alignment vertical="center"/>
    </xf>
    <xf numFmtId="0" fontId="0" fillId="28" borderId="0" xfId="0" applyFill="1" applyAlignment="1">
      <alignment vertical="center"/>
    </xf>
    <xf numFmtId="0" fontId="25" fillId="28" borderId="11" xfId="0" applyFont="1" applyFill="1" applyBorder="1" applyAlignment="1">
      <alignment horizontal="left" vertical="center" wrapText="1"/>
    </xf>
    <xf numFmtId="172" fontId="0" fillId="28" borderId="0" xfId="0" applyNumberFormat="1" applyFont="1" applyFill="1" applyAlignment="1">
      <alignment horizontal="center" vertical="center"/>
    </xf>
    <xf numFmtId="172" fontId="0" fillId="28" borderId="0" xfId="0" applyNumberFormat="1" applyFill="1" applyAlignment="1">
      <alignment horizontal="center" vertical="center"/>
    </xf>
    <xf numFmtId="172" fontId="25" fillId="28" borderId="14" xfId="0" applyNumberFormat="1" applyFont="1" applyFill="1" applyBorder="1" applyAlignment="1">
      <alignment horizontal="center" vertical="center" wrapText="1"/>
    </xf>
    <xf numFmtId="172" fontId="0" fillId="28" borderId="14" xfId="0" applyNumberFormat="1" applyFont="1" applyFill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0" fontId="24" fillId="29" borderId="15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center" vertical="center" wrapText="1"/>
    </xf>
    <xf numFmtId="1" fontId="34" fillId="29" borderId="11" xfId="0" applyNumberFormat="1" applyFont="1" applyFill="1" applyBorder="1" applyAlignment="1">
      <alignment horizontal="center" vertical="center"/>
    </xf>
    <xf numFmtId="1" fontId="34" fillId="29" borderId="11" xfId="0" applyNumberFormat="1" applyFont="1" applyFill="1" applyBorder="1" applyAlignment="1">
      <alignment horizontal="center" vertical="center" wrapText="1"/>
    </xf>
    <xf numFmtId="172" fontId="24" fillId="29" borderId="11" xfId="0" applyNumberFormat="1" applyFont="1" applyFill="1" applyBorder="1" applyAlignment="1">
      <alignment horizontal="center" vertical="center" wrapText="1"/>
    </xf>
    <xf numFmtId="172" fontId="34" fillId="29" borderId="11" xfId="0" applyNumberFormat="1" applyFont="1" applyFill="1" applyBorder="1" applyAlignment="1">
      <alignment horizontal="center" vertical="center"/>
    </xf>
    <xf numFmtId="0" fontId="34" fillId="29" borderId="11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/>
    </xf>
    <xf numFmtId="1" fontId="24" fillId="29" borderId="11" xfId="0" applyNumberFormat="1" applyFont="1" applyFill="1" applyBorder="1" applyAlignment="1">
      <alignment horizontal="center" vertical="center" wrapText="1"/>
    </xf>
    <xf numFmtId="172" fontId="24" fillId="29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0" borderId="11" xfId="0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28" borderId="0" xfId="0" applyFont="1" applyFill="1" applyAlignment="1">
      <alignment vertical="center"/>
    </xf>
    <xf numFmtId="1" fontId="60" fillId="28" borderId="0" xfId="0" applyNumberFormat="1" applyFont="1" applyFill="1" applyAlignment="1">
      <alignment vertical="center"/>
    </xf>
    <xf numFmtId="172" fontId="60" fillId="28" borderId="0" xfId="0" applyNumberFormat="1" applyFont="1" applyFill="1" applyAlignment="1">
      <alignment vertical="center"/>
    </xf>
    <xf numFmtId="172" fontId="60" fillId="28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8" fillId="27" borderId="17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25" borderId="17" xfId="0" applyFont="1" applyFill="1" applyBorder="1" applyAlignment="1">
      <alignment horizontal="center" vertical="center"/>
    </xf>
    <xf numFmtId="0" fontId="41" fillId="32" borderId="11" xfId="54" applyNumberFormat="1" applyFont="1" applyFill="1" applyBorder="1" applyAlignment="1" applyProtection="1">
      <alignment horizontal="left" vertical="center" wrapText="1"/>
      <protection locked="0"/>
    </xf>
    <xf numFmtId="0" fontId="41" fillId="33" borderId="11" xfId="54" applyNumberFormat="1" applyFont="1" applyFill="1" applyBorder="1" applyAlignment="1" applyProtection="1">
      <alignment horizontal="left" vertical="center" wrapText="1"/>
      <protection locked="0"/>
    </xf>
    <xf numFmtId="1" fontId="0" fillId="28" borderId="14" xfId="0" applyNumberFormat="1" applyFont="1" applyFill="1" applyBorder="1" applyAlignment="1">
      <alignment horizontal="center" vertical="center" wrapText="1"/>
    </xf>
    <xf numFmtId="1" fontId="0" fillId="28" borderId="14" xfId="0" applyNumberFormat="1" applyFont="1" applyFill="1" applyBorder="1" applyAlignment="1">
      <alignment horizontal="center" vertical="center"/>
    </xf>
    <xf numFmtId="0" fontId="25" fillId="28" borderId="22" xfId="0" applyFont="1" applyFill="1" applyBorder="1" applyAlignment="1">
      <alignment horizontal="left" vertical="center" wrapText="1"/>
    </xf>
    <xf numFmtId="0" fontId="25" fillId="28" borderId="0" xfId="0" applyFont="1" applyFill="1" applyBorder="1" applyAlignment="1">
      <alignment horizontal="left" vertical="center" wrapText="1"/>
    </xf>
    <xf numFmtId="0" fontId="24" fillId="28" borderId="0" xfId="0" applyFont="1" applyFill="1" applyBorder="1" applyAlignment="1">
      <alignment horizontal="left" vertical="center" wrapText="1"/>
    </xf>
    <xf numFmtId="0" fontId="25" fillId="28" borderId="0" xfId="0" applyFont="1" applyFill="1" applyBorder="1" applyAlignment="1">
      <alignment horizontal="left" vertical="top" wrapText="1"/>
    </xf>
    <xf numFmtId="0" fontId="25" fillId="28" borderId="23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4" xfId="0" applyFont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8" borderId="11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 wrapText="1"/>
    </xf>
    <xf numFmtId="0" fontId="24" fillId="29" borderId="11" xfId="0" applyFont="1" applyFill="1" applyBorder="1" applyAlignment="1">
      <alignment vertical="center" wrapText="1"/>
    </xf>
    <xf numFmtId="49" fontId="24" fillId="29" borderId="11" xfId="0" applyNumberFormat="1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49" fontId="41" fillId="32" borderId="11" xfId="54" applyNumberFormat="1" applyFont="1" applyFill="1" applyBorder="1" applyAlignment="1" applyProtection="1">
      <alignment horizontal="center" vertical="center" wrapText="1"/>
      <protection locked="0"/>
    </xf>
    <xf numFmtId="0" fontId="41" fillId="32" borderId="11" xfId="54" applyNumberFormat="1" applyFont="1" applyFill="1" applyBorder="1" applyAlignment="1" applyProtection="1">
      <alignment horizontal="center" vertical="center" wrapText="1"/>
      <protection locked="0"/>
    </xf>
    <xf numFmtId="49" fontId="60" fillId="28" borderId="0" xfId="0" applyNumberFormat="1" applyFont="1" applyFill="1" applyAlignment="1">
      <alignment horizontal="center" vertical="center"/>
    </xf>
    <xf numFmtId="0" fontId="60" fillId="28" borderId="0" xfId="0" applyFont="1" applyFill="1" applyAlignment="1">
      <alignment horizontal="center" vertical="center"/>
    </xf>
    <xf numFmtId="49" fontId="0" fillId="28" borderId="0" xfId="0" applyNumberFormat="1" applyFont="1" applyFill="1" applyAlignment="1">
      <alignment horizontal="center" vertical="center"/>
    </xf>
    <xf numFmtId="49" fontId="0" fillId="28" borderId="0" xfId="0" applyNumberForma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49" fontId="41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41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34" fillId="28" borderId="11" xfId="0" applyFont="1" applyFill="1" applyBorder="1" applyAlignment="1">
      <alignment horizontal="center" vertical="center" wrapText="1"/>
    </xf>
    <xf numFmtId="0" fontId="34" fillId="28" borderId="0" xfId="0" applyFont="1" applyFill="1" applyAlignment="1">
      <alignment vertical="center" wrapText="1"/>
    </xf>
    <xf numFmtId="0" fontId="34" fillId="28" borderId="0" xfId="0" applyFont="1" applyFill="1" applyAlignment="1">
      <alignment vertical="center"/>
    </xf>
    <xf numFmtId="0" fontId="25" fillId="28" borderId="0" xfId="0" applyFont="1" applyFill="1" applyAlignment="1">
      <alignment horizontal="left" vertical="center" wrapText="1"/>
    </xf>
    <xf numFmtId="1" fontId="34" fillId="29" borderId="11" xfId="0" applyNumberFormat="1" applyFont="1" applyFill="1" applyBorder="1" applyAlignment="1">
      <alignment horizontal="center" vertical="center"/>
    </xf>
    <xf numFmtId="172" fontId="25" fillId="34" borderId="11" xfId="0" applyNumberFormat="1" applyFont="1" applyFill="1" applyBorder="1" applyAlignment="1">
      <alignment horizontal="center" vertical="center" wrapText="1"/>
    </xf>
    <xf numFmtId="172" fontId="25" fillId="35" borderId="11" xfId="0" applyNumberFormat="1" applyFont="1" applyFill="1" applyBorder="1" applyAlignment="1">
      <alignment horizontal="center" vertical="center" wrapText="1"/>
    </xf>
    <xf numFmtId="172" fontId="34" fillId="29" borderId="25" xfId="0" applyNumberFormat="1" applyFont="1" applyFill="1" applyBorder="1" applyAlignment="1">
      <alignment horizontal="center" vertical="center" wrapText="1"/>
    </xf>
    <xf numFmtId="1" fontId="25" fillId="28" borderId="11" xfId="0" applyNumberFormat="1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horizontal="left" vertical="top" wrapText="1"/>
    </xf>
    <xf numFmtId="1" fontId="60" fillId="0" borderId="0" xfId="0" applyNumberFormat="1" applyFont="1" applyFill="1" applyAlignment="1">
      <alignment vertical="center"/>
    </xf>
    <xf numFmtId="0" fontId="25" fillId="28" borderId="11" xfId="0" applyNumberFormat="1" applyFont="1" applyFill="1" applyBorder="1" applyAlignment="1">
      <alignment horizontal="center" vertical="center" wrapText="1"/>
    </xf>
    <xf numFmtId="0" fontId="24" fillId="29" borderId="11" xfId="0" applyNumberFormat="1" applyFont="1" applyFill="1" applyBorder="1" applyAlignment="1">
      <alignment horizontal="center" vertical="center" wrapText="1"/>
    </xf>
    <xf numFmtId="0" fontId="60" fillId="28" borderId="0" xfId="0" applyNumberFormat="1" applyFont="1" applyFill="1" applyAlignment="1">
      <alignment horizontal="center" vertical="center"/>
    </xf>
    <xf numFmtId="0" fontId="0" fillId="28" borderId="0" xfId="0" applyNumberFormat="1" applyFont="1" applyFill="1" applyAlignment="1">
      <alignment horizontal="center" vertical="center"/>
    </xf>
    <xf numFmtId="0" fontId="0" fillId="28" borderId="0" xfId="0" applyNumberFormat="1" applyFill="1" applyAlignment="1">
      <alignment horizontal="center" vertical="center"/>
    </xf>
    <xf numFmtId="0" fontId="30" fillId="28" borderId="1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172" fontId="25" fillId="28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53" applyAlignment="1">
      <alignment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6" borderId="11" xfId="53" applyFont="1" applyFill="1" applyBorder="1" applyAlignment="1" applyProtection="1">
      <alignment horizontal="center" vertical="center" wrapText="1"/>
      <protection locked="0"/>
    </xf>
    <xf numFmtId="0" fontId="48" fillId="36" borderId="11" xfId="53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/>
    </xf>
    <xf numFmtId="172" fontId="25" fillId="28" borderId="27" xfId="0" applyNumberFormat="1" applyFont="1" applyFill="1" applyBorder="1" applyAlignment="1">
      <alignment horizontal="center" vertical="center" wrapText="1"/>
    </xf>
    <xf numFmtId="1" fontId="25" fillId="28" borderId="11" xfId="0" applyNumberFormat="1" applyFont="1" applyFill="1" applyBorder="1" applyAlignment="1">
      <alignment horizontal="center" vertical="center" wrapText="1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172" fontId="24" fillId="28" borderId="28" xfId="0" applyNumberFormat="1" applyFont="1" applyFill="1" applyBorder="1" applyAlignment="1">
      <alignment horizontal="center" vertical="center" textRotation="90" wrapText="1"/>
    </xf>
    <xf numFmtId="1" fontId="24" fillId="28" borderId="11" xfId="0" applyNumberFormat="1" applyFont="1" applyFill="1" applyBorder="1" applyAlignment="1">
      <alignment horizontal="center" vertical="center" wrapText="1"/>
    </xf>
    <xf numFmtId="172" fontId="34" fillId="28" borderId="14" xfId="0" applyNumberFormat="1" applyFont="1" applyFill="1" applyBorder="1" applyAlignment="1">
      <alignment horizontal="center" vertical="center"/>
    </xf>
    <xf numFmtId="172" fontId="34" fillId="28" borderId="29" xfId="0" applyNumberFormat="1" applyFont="1" applyFill="1" applyBorder="1" applyAlignment="1">
      <alignment horizontal="center" vertical="center"/>
    </xf>
    <xf numFmtId="172" fontId="34" fillId="28" borderId="13" xfId="0" applyNumberFormat="1" applyFont="1" applyFill="1" applyBorder="1" applyAlignment="1">
      <alignment horizontal="center" vertical="center"/>
    </xf>
    <xf numFmtId="0" fontId="25" fillId="28" borderId="26" xfId="0" applyFont="1" applyFill="1" applyBorder="1" applyAlignment="1">
      <alignment horizontal="center" vertical="center" wrapText="1"/>
    </xf>
    <xf numFmtId="172" fontId="34" fillId="28" borderId="29" xfId="0" applyNumberFormat="1" applyFont="1" applyFill="1" applyBorder="1" applyAlignment="1">
      <alignment horizontal="center" vertical="center"/>
    </xf>
    <xf numFmtId="172" fontId="34" fillId="28" borderId="13" xfId="0" applyNumberFormat="1" applyFont="1" applyFill="1" applyBorder="1" applyAlignment="1">
      <alignment horizontal="center" vertical="center"/>
    </xf>
    <xf numFmtId="1" fontId="25" fillId="28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4" fillId="28" borderId="25" xfId="0" applyFont="1" applyFill="1" applyBorder="1" applyAlignment="1">
      <alignment vertical="center" textRotation="90" wrapText="1"/>
    </xf>
    <xf numFmtId="0" fontId="24" fillId="28" borderId="25" xfId="0" applyFont="1" applyFill="1" applyBorder="1" applyAlignment="1">
      <alignment vertical="center" wrapText="1"/>
    </xf>
    <xf numFmtId="0" fontId="24" fillId="28" borderId="30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1" fontId="24" fillId="28" borderId="31" xfId="0" applyNumberFormat="1" applyFont="1" applyFill="1" applyBorder="1" applyAlignment="1">
      <alignment vertical="center" wrapText="1"/>
    </xf>
    <xf numFmtId="1" fontId="24" fillId="28" borderId="32" xfId="0" applyNumberFormat="1" applyFont="1" applyFill="1" applyBorder="1" applyAlignment="1">
      <alignment vertical="center" wrapText="1"/>
    </xf>
    <xf numFmtId="172" fontId="34" fillId="28" borderId="14" xfId="0" applyNumberFormat="1" applyFont="1" applyFill="1" applyBorder="1" applyAlignment="1">
      <alignment vertical="center"/>
    </xf>
    <xf numFmtId="172" fontId="34" fillId="28" borderId="29" xfId="0" applyNumberFormat="1" applyFont="1" applyFill="1" applyBorder="1" applyAlignment="1">
      <alignment vertical="center"/>
    </xf>
    <xf numFmtId="172" fontId="34" fillId="28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4" fillId="28" borderId="28" xfId="0" applyFont="1" applyFill="1" applyBorder="1" applyAlignment="1">
      <alignment vertical="center" textRotation="90" wrapText="1"/>
    </xf>
    <xf numFmtId="0" fontId="24" fillId="28" borderId="28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1" fontId="24" fillId="28" borderId="12" xfId="0" applyNumberFormat="1" applyFont="1" applyFill="1" applyBorder="1" applyAlignment="1">
      <alignment vertical="center" wrapText="1"/>
    </xf>
    <xf numFmtId="1" fontId="24" fillId="28" borderId="33" xfId="0" applyNumberFormat="1" applyFont="1" applyFill="1" applyBorder="1" applyAlignment="1">
      <alignment vertical="center" wrapText="1"/>
    </xf>
    <xf numFmtId="1" fontId="24" fillId="28" borderId="14" xfId="0" applyNumberFormat="1" applyFont="1" applyFill="1" applyBorder="1" applyAlignment="1">
      <alignment vertical="center" wrapText="1"/>
    </xf>
    <xf numFmtId="1" fontId="24" fillId="28" borderId="29" xfId="0" applyNumberFormat="1" applyFont="1" applyFill="1" applyBorder="1" applyAlignment="1">
      <alignment vertical="center" wrapText="1"/>
    </xf>
    <xf numFmtId="1" fontId="24" fillId="28" borderId="13" xfId="0" applyNumberFormat="1" applyFont="1" applyFill="1" applyBorder="1" applyAlignment="1">
      <alignment vertical="center" wrapText="1"/>
    </xf>
    <xf numFmtId="49" fontId="24" fillId="28" borderId="25" xfId="0" applyNumberFormat="1" applyFont="1" applyFill="1" applyBorder="1" applyAlignment="1">
      <alignment vertical="center" textRotation="90" wrapText="1"/>
    </xf>
    <xf numFmtId="0" fontId="24" fillId="28" borderId="25" xfId="0" applyNumberFormat="1" applyFont="1" applyFill="1" applyBorder="1" applyAlignment="1">
      <alignment vertical="center" textRotation="90" wrapText="1"/>
    </xf>
    <xf numFmtId="172" fontId="24" fillId="28" borderId="29" xfId="0" applyNumberFormat="1" applyFont="1" applyFill="1" applyBorder="1" applyAlignment="1">
      <alignment vertical="center" wrapText="1"/>
    </xf>
    <xf numFmtId="172" fontId="24" fillId="28" borderId="13" xfId="0" applyNumberFormat="1" applyFont="1" applyFill="1" applyBorder="1" applyAlignment="1">
      <alignment vertical="center" wrapText="1"/>
    </xf>
    <xf numFmtId="172" fontId="24" fillId="28" borderId="25" xfId="0" applyNumberFormat="1" applyFont="1" applyFill="1" applyBorder="1" applyAlignment="1">
      <alignment vertical="center" textRotation="90" wrapText="1"/>
    </xf>
    <xf numFmtId="172" fontId="24" fillId="28" borderId="14" xfId="0" applyNumberFormat="1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172" fontId="24" fillId="28" borderId="14" xfId="0" applyNumberFormat="1" applyFont="1" applyFill="1" applyBorder="1" applyAlignment="1">
      <alignment vertical="center"/>
    </xf>
    <xf numFmtId="172" fontId="24" fillId="28" borderId="29" xfId="0" applyNumberFormat="1" applyFont="1" applyFill="1" applyBorder="1" applyAlignment="1">
      <alignment vertical="center"/>
    </xf>
    <xf numFmtId="172" fontId="24" fillId="28" borderId="13" xfId="0" applyNumberFormat="1" applyFont="1" applyFill="1" applyBorder="1" applyAlignment="1">
      <alignment vertical="center"/>
    </xf>
    <xf numFmtId="172" fontId="24" fillId="28" borderId="28" xfId="0" applyNumberFormat="1" applyFont="1" applyFill="1" applyBorder="1" applyAlignment="1">
      <alignment vertical="center" textRotation="90" wrapText="1"/>
    </xf>
    <xf numFmtId="172" fontId="24" fillId="28" borderId="25" xfId="0" applyNumberFormat="1" applyFont="1" applyFill="1" applyBorder="1" applyAlignment="1">
      <alignment vertical="center" textRotation="90"/>
    </xf>
    <xf numFmtId="0" fontId="24" fillId="28" borderId="26" xfId="0" applyFont="1" applyFill="1" applyBorder="1" applyAlignment="1">
      <alignment vertical="center" textRotation="90" wrapText="1"/>
    </xf>
    <xf numFmtId="0" fontId="24" fillId="28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172" fontId="24" fillId="28" borderId="26" xfId="0" applyNumberFormat="1" applyFont="1" applyFill="1" applyBorder="1" applyAlignment="1">
      <alignment vertical="center" textRotation="90" wrapText="1"/>
    </xf>
    <xf numFmtId="172" fontId="24" fillId="28" borderId="26" xfId="0" applyNumberFormat="1" applyFont="1" applyFill="1" applyBorder="1" applyAlignment="1">
      <alignment vertical="center" textRotation="90"/>
    </xf>
    <xf numFmtId="172" fontId="24" fillId="28" borderId="11" xfId="0" applyNumberFormat="1" applyFont="1" applyFill="1" applyBorder="1" applyAlignment="1">
      <alignment horizontal="center" vertical="center" textRotation="90" wrapText="1"/>
    </xf>
    <xf numFmtId="172" fontId="25" fillId="37" borderId="11" xfId="0" applyNumberFormat="1" applyFont="1" applyFill="1" applyBorder="1" applyAlignment="1">
      <alignment horizontal="center" vertical="center" wrapText="1"/>
    </xf>
    <xf numFmtId="172" fontId="25" fillId="37" borderId="26" xfId="0" applyNumberFormat="1" applyFont="1" applyFill="1" applyBorder="1" applyAlignment="1">
      <alignment horizontal="center" vertical="center" wrapText="1"/>
    </xf>
    <xf numFmtId="172" fontId="25" fillId="34" borderId="26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4" fillId="28" borderId="0" xfId="0" applyFont="1" applyFill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0" fontId="25" fillId="28" borderId="0" xfId="0" applyFont="1" applyFill="1" applyAlignment="1">
      <alignment horizontal="center" vertical="center" wrapText="1"/>
    </xf>
    <xf numFmtId="1" fontId="0" fillId="28" borderId="11" xfId="0" applyNumberFormat="1" applyFill="1" applyBorder="1" applyAlignment="1">
      <alignment horizontal="center" vertical="center"/>
    </xf>
    <xf numFmtId="1" fontId="25" fillId="28" borderId="2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" fontId="0" fillId="28" borderId="11" xfId="0" applyNumberForma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172" fontId="25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2" fontId="49" fillId="29" borderId="25" xfId="0" applyNumberFormat="1" applyFont="1" applyFill="1" applyBorder="1" applyAlignment="1">
      <alignment horizontal="center" vertical="center" wrapText="1"/>
    </xf>
    <xf numFmtId="1" fontId="24" fillId="28" borderId="25" xfId="0" applyNumberFormat="1" applyFont="1" applyFill="1" applyBorder="1" applyAlignment="1">
      <alignment vertical="center" wrapText="1"/>
    </xf>
    <xf numFmtId="1" fontId="25" fillId="28" borderId="14" xfId="0" applyNumberFormat="1" applyFont="1" applyFill="1" applyBorder="1" applyAlignment="1">
      <alignment vertical="center" wrapText="1"/>
    </xf>
    <xf numFmtId="1" fontId="25" fillId="28" borderId="29" xfId="0" applyNumberFormat="1" applyFont="1" applyFill="1" applyBorder="1" applyAlignment="1">
      <alignment vertical="center" wrapText="1"/>
    </xf>
    <xf numFmtId="1" fontId="25" fillId="28" borderId="13" xfId="0" applyNumberFormat="1" applyFont="1" applyFill="1" applyBorder="1" applyAlignment="1">
      <alignment vertical="center" wrapText="1"/>
    </xf>
    <xf numFmtId="1" fontId="24" fillId="28" borderId="34" xfId="0" applyNumberFormat="1" applyFont="1" applyFill="1" applyBorder="1" applyAlignment="1">
      <alignment vertical="center" wrapText="1"/>
    </xf>
    <xf numFmtId="1" fontId="25" fillId="28" borderId="35" xfId="0" applyNumberFormat="1" applyFont="1" applyFill="1" applyBorder="1" applyAlignment="1">
      <alignment vertical="center" wrapText="1"/>
    </xf>
    <xf numFmtId="1" fontId="25" fillId="28" borderId="36" xfId="0" applyNumberFormat="1" applyFont="1" applyFill="1" applyBorder="1" applyAlignment="1">
      <alignment vertical="center" wrapText="1"/>
    </xf>
    <xf numFmtId="1" fontId="25" fillId="28" borderId="37" xfId="0" applyNumberFormat="1" applyFont="1" applyFill="1" applyBorder="1" applyAlignment="1">
      <alignment vertical="center" wrapText="1"/>
    </xf>
    <xf numFmtId="1" fontId="24" fillId="28" borderId="28" xfId="0" applyNumberFormat="1" applyFont="1" applyFill="1" applyBorder="1" applyAlignment="1">
      <alignment vertical="center" wrapText="1"/>
    </xf>
    <xf numFmtId="1" fontId="24" fillId="28" borderId="38" xfId="0" applyNumberFormat="1" applyFont="1" applyFill="1" applyBorder="1" applyAlignment="1">
      <alignment vertical="center" wrapText="1"/>
    </xf>
    <xf numFmtId="0" fontId="24" fillId="29" borderId="39" xfId="0" applyFont="1" applyFill="1" applyBorder="1" applyAlignment="1">
      <alignment vertical="center" wrapText="1"/>
    </xf>
    <xf numFmtId="0" fontId="24" fillId="29" borderId="13" xfId="0" applyFont="1" applyFill="1" applyBorder="1" applyAlignment="1">
      <alignment vertical="center" wrapText="1"/>
    </xf>
    <xf numFmtId="49" fontId="41" fillId="32" borderId="25" xfId="54" applyNumberFormat="1" applyFont="1" applyFill="1" applyBorder="1" applyAlignment="1" applyProtection="1">
      <alignment horizontal="center" vertical="center" wrapText="1"/>
      <protection locked="0"/>
    </xf>
    <xf numFmtId="0" fontId="41" fillId="32" borderId="25" xfId="54" applyNumberFormat="1" applyFont="1" applyFill="1" applyBorder="1" applyAlignment="1" applyProtection="1">
      <alignment horizontal="center" vertical="center" wrapText="1"/>
      <protection locked="0"/>
    </xf>
    <xf numFmtId="1" fontId="24" fillId="29" borderId="25" xfId="0" applyNumberFormat="1" applyFont="1" applyFill="1" applyBorder="1" applyAlignment="1">
      <alignment horizontal="center" vertical="center" wrapText="1"/>
    </xf>
    <xf numFmtId="172" fontId="34" fillId="29" borderId="25" xfId="0" applyNumberFormat="1" applyFont="1" applyFill="1" applyBorder="1" applyAlignment="1">
      <alignment horizontal="center" vertical="center"/>
    </xf>
    <xf numFmtId="172" fontId="24" fillId="29" borderId="25" xfId="0" applyNumberFormat="1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0" fontId="24" fillId="29" borderId="40" xfId="0" applyFont="1" applyFill="1" applyBorder="1" applyAlignment="1">
      <alignment horizontal="center" vertical="center" wrapText="1"/>
    </xf>
    <xf numFmtId="0" fontId="24" fillId="29" borderId="32" xfId="0" applyFont="1" applyFill="1" applyBorder="1" applyAlignment="1">
      <alignment horizontal="center" vertical="center" wrapText="1"/>
    </xf>
    <xf numFmtId="0" fontId="34" fillId="29" borderId="41" xfId="0" applyFont="1" applyFill="1" applyBorder="1" applyAlignment="1">
      <alignment vertical="center" wrapText="1"/>
    </xf>
    <xf numFmtId="0" fontId="34" fillId="29" borderId="42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center" vertical="center"/>
    </xf>
    <xf numFmtId="0" fontId="25" fillId="28" borderId="43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1" fontId="24" fillId="28" borderId="26" xfId="0" applyNumberFormat="1" applyFont="1" applyFill="1" applyBorder="1" applyAlignment="1">
      <alignment vertical="center" wrapText="1"/>
    </xf>
    <xf numFmtId="1" fontId="24" fillId="28" borderId="45" xfId="0" applyNumberFormat="1" applyFont="1" applyFill="1" applyBorder="1" applyAlignment="1">
      <alignment vertical="center" wrapText="1"/>
    </xf>
    <xf numFmtId="1" fontId="25" fillId="28" borderId="46" xfId="0" applyNumberFormat="1" applyFont="1" applyFill="1" applyBorder="1" applyAlignment="1">
      <alignment vertical="center" wrapText="1"/>
    </xf>
    <xf numFmtId="1" fontId="25" fillId="28" borderId="47" xfId="0" applyNumberFormat="1" applyFont="1" applyFill="1" applyBorder="1" applyAlignment="1">
      <alignment vertical="center" wrapText="1"/>
    </xf>
    <xf numFmtId="1" fontId="25" fillId="28" borderId="42" xfId="0" applyNumberFormat="1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0" fillId="0" borderId="0" xfId="0" applyFont="1" applyFill="1" applyAlignment="1">
      <alignment horizontal="center" vertical="center"/>
    </xf>
    <xf numFmtId="0" fontId="24" fillId="28" borderId="39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25" fillId="28" borderId="40" xfId="0" applyFont="1" applyFill="1" applyBorder="1" applyAlignment="1">
      <alignment vertical="top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34" fillId="28" borderId="0" xfId="0" applyNumberFormat="1" applyFont="1" applyFill="1" applyAlignment="1">
      <alignment vertical="center"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24" fillId="27" borderId="17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1" fontId="50" fillId="29" borderId="11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5" fillId="30" borderId="11" xfId="0" applyFont="1" applyFill="1" applyBorder="1" applyAlignment="1">
      <alignment horizontal="center" vertical="center" wrapText="1"/>
    </xf>
    <xf numFmtId="0" fontId="25" fillId="30" borderId="11" xfId="0" applyFont="1" applyFill="1" applyBorder="1" applyAlignment="1">
      <alignment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5" fillId="28" borderId="11" xfId="0" applyFont="1" applyFill="1" applyBorder="1" applyAlignment="1">
      <alignment horizontal="left" vertical="center" wrapText="1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1" fontId="25" fillId="28" borderId="11" xfId="0" applyNumberFormat="1" applyFont="1" applyFill="1" applyBorder="1" applyAlignment="1">
      <alignment horizontal="center" vertical="center" wrapText="1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0" fontId="24" fillId="28" borderId="11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horizontal="left" vertical="top" wrapText="1"/>
    </xf>
    <xf numFmtId="0" fontId="25" fillId="28" borderId="11" xfId="0" applyFont="1" applyFill="1" applyBorder="1" applyAlignment="1">
      <alignment horizontal="left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/>
    </xf>
    <xf numFmtId="0" fontId="0" fillId="28" borderId="11" xfId="0" applyFont="1" applyFill="1" applyBorder="1" applyAlignment="1">
      <alignment vertical="center" wrapText="1"/>
    </xf>
    <xf numFmtId="0" fontId="25" fillId="28" borderId="11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center" vertical="center" wrapText="1"/>
    </xf>
    <xf numFmtId="172" fontId="0" fillId="28" borderId="11" xfId="0" applyNumberFormat="1" applyFont="1" applyFill="1" applyBorder="1" applyAlignment="1">
      <alignment vertical="center" wrapText="1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172" fontId="34" fillId="28" borderId="29" xfId="0" applyNumberFormat="1" applyFont="1" applyFill="1" applyBorder="1" applyAlignment="1">
      <alignment horizontal="center" vertical="center"/>
    </xf>
    <xf numFmtId="172" fontId="34" fillId="28" borderId="13" xfId="0" applyNumberFormat="1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29" borderId="11" xfId="0" applyFont="1" applyFill="1" applyBorder="1" applyAlignment="1">
      <alignment horizontal="left" vertical="center" wrapText="1"/>
    </xf>
    <xf numFmtId="0" fontId="25" fillId="29" borderId="11" xfId="0" applyFont="1" applyFill="1" applyBorder="1" applyAlignment="1">
      <alignment horizontal="center" vertical="center" wrapText="1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/>
    </xf>
    <xf numFmtId="172" fontId="34" fillId="28" borderId="0" xfId="0" applyNumberFormat="1" applyFont="1" applyFill="1" applyBorder="1" applyAlignment="1">
      <alignment horizontal="center" vertical="center"/>
    </xf>
    <xf numFmtId="1" fontId="24" fillId="28" borderId="0" xfId="0" applyNumberFormat="1" applyFont="1" applyFill="1" applyBorder="1" applyAlignment="1">
      <alignment horizontal="center" vertical="center" wrapText="1"/>
    </xf>
    <xf numFmtId="172" fontId="24" fillId="28" borderId="0" xfId="0" applyNumberFormat="1" applyFont="1" applyFill="1" applyBorder="1" applyAlignment="1">
      <alignment horizontal="center" vertical="center" wrapText="1"/>
    </xf>
    <xf numFmtId="172" fontId="24" fillId="28" borderId="0" xfId="0" applyNumberFormat="1" applyFont="1" applyFill="1" applyBorder="1" applyAlignment="1">
      <alignment horizontal="center" vertical="center" textRotation="90" wrapText="1"/>
    </xf>
    <xf numFmtId="0" fontId="30" fillId="28" borderId="0" xfId="0" applyFont="1" applyFill="1" applyBorder="1" applyAlignment="1">
      <alignment horizontal="center" vertical="center" wrapText="1"/>
    </xf>
    <xf numFmtId="49" fontId="24" fillId="29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25" fillId="28" borderId="0" xfId="0" applyNumberFormat="1" applyFont="1" applyFill="1" applyBorder="1" applyAlignment="1">
      <alignment horizontal="center" vertical="center" wrapText="1"/>
    </xf>
    <xf numFmtId="1" fontId="34" fillId="29" borderId="0" xfId="0" applyNumberFormat="1" applyFont="1" applyFill="1" applyBorder="1" applyAlignment="1">
      <alignment horizontal="center" vertical="center" wrapText="1"/>
    </xf>
    <xf numFmtId="1" fontId="24" fillId="29" borderId="0" xfId="0" applyNumberFormat="1" applyFont="1" applyFill="1" applyBorder="1" applyAlignment="1">
      <alignment horizontal="center" vertical="center" wrapText="1"/>
    </xf>
    <xf numFmtId="172" fontId="0" fillId="28" borderId="0" xfId="0" applyNumberFormat="1" applyFont="1" applyFill="1" applyBorder="1" applyAlignment="1">
      <alignment horizontal="center" vertical="center" wrapText="1"/>
    </xf>
    <xf numFmtId="1" fontId="0" fillId="28" borderId="0" xfId="0" applyNumberFormat="1" applyFont="1" applyFill="1" applyBorder="1" applyAlignment="1">
      <alignment horizontal="center" vertical="center" wrapText="1"/>
    </xf>
    <xf numFmtId="1" fontId="0" fillId="28" borderId="0" xfId="0" applyNumberFormat="1" applyFont="1" applyFill="1" applyBorder="1" applyAlignment="1">
      <alignment horizontal="center" vertical="center"/>
    </xf>
    <xf numFmtId="1" fontId="34" fillId="29" borderId="0" xfId="0" applyNumberFormat="1" applyFont="1" applyFill="1" applyBorder="1" applyAlignment="1">
      <alignment horizontal="center" vertical="center"/>
    </xf>
    <xf numFmtId="0" fontId="34" fillId="29" borderId="0" xfId="0" applyFont="1" applyFill="1" applyBorder="1" applyAlignment="1">
      <alignment horizontal="center" vertical="center"/>
    </xf>
    <xf numFmtId="172" fontId="24" fillId="29" borderId="0" xfId="0" applyNumberFormat="1" applyFont="1" applyFill="1" applyBorder="1" applyAlignment="1">
      <alignment horizontal="center" vertical="center" wrapText="1"/>
    </xf>
    <xf numFmtId="172" fontId="34" fillId="29" borderId="0" xfId="0" applyNumberFormat="1" applyFont="1" applyFill="1" applyBorder="1" applyAlignment="1">
      <alignment horizontal="center" vertical="center" wrapText="1"/>
    </xf>
    <xf numFmtId="1" fontId="25" fillId="28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5" fillId="28" borderId="11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3" fillId="0" borderId="24" xfId="0" applyFont="1" applyBorder="1" applyAlignment="1">
      <alignment horizontal="center" vertical="center" textRotation="90"/>
    </xf>
    <xf numFmtId="0" fontId="33" fillId="0" borderId="17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172" fontId="24" fillId="28" borderId="25" xfId="0" applyNumberFormat="1" applyFont="1" applyFill="1" applyBorder="1" applyAlignment="1">
      <alignment horizontal="center" vertical="center" textRotation="90" wrapText="1"/>
    </xf>
    <xf numFmtId="172" fontId="24" fillId="28" borderId="26" xfId="0" applyNumberFormat="1" applyFont="1" applyFill="1" applyBorder="1" applyAlignment="1">
      <alignment horizontal="center" vertical="center" textRotation="90" wrapText="1"/>
    </xf>
    <xf numFmtId="172" fontId="24" fillId="28" borderId="25" xfId="0" applyNumberFormat="1" applyFont="1" applyFill="1" applyBorder="1" applyAlignment="1">
      <alignment horizontal="center" vertical="center" textRotation="90"/>
    </xf>
    <xf numFmtId="172" fontId="24" fillId="28" borderId="28" xfId="0" applyNumberFormat="1" applyFont="1" applyFill="1" applyBorder="1" applyAlignment="1">
      <alignment horizontal="center" vertical="center" textRotation="90"/>
    </xf>
    <xf numFmtId="172" fontId="24" fillId="28" borderId="11" xfId="0" applyNumberFormat="1" applyFont="1" applyFill="1" applyBorder="1" applyAlignment="1">
      <alignment horizontal="center" vertical="center"/>
    </xf>
    <xf numFmtId="1" fontId="24" fillId="28" borderId="30" xfId="0" applyNumberFormat="1" applyFont="1" applyFill="1" applyBorder="1" applyAlignment="1">
      <alignment horizontal="center" vertical="center" wrapText="1"/>
    </xf>
    <xf numFmtId="1" fontId="24" fillId="28" borderId="31" xfId="0" applyNumberFormat="1" applyFont="1" applyFill="1" applyBorder="1" applyAlignment="1">
      <alignment horizontal="center" vertical="center" wrapText="1"/>
    </xf>
    <xf numFmtId="1" fontId="24" fillId="28" borderId="32" xfId="0" applyNumberFormat="1" applyFont="1" applyFill="1" applyBorder="1" applyAlignment="1">
      <alignment horizontal="center" vertical="center" wrapText="1"/>
    </xf>
    <xf numFmtId="1" fontId="24" fillId="28" borderId="27" xfId="0" applyNumberFormat="1" applyFont="1" applyFill="1" applyBorder="1" applyAlignment="1">
      <alignment horizontal="center" vertical="center" wrapText="1"/>
    </xf>
    <xf numFmtId="1" fontId="24" fillId="28" borderId="12" xfId="0" applyNumberFormat="1" applyFont="1" applyFill="1" applyBorder="1" applyAlignment="1">
      <alignment horizontal="center" vertical="center" wrapText="1"/>
    </xf>
    <xf numFmtId="1" fontId="24" fillId="28" borderId="33" xfId="0" applyNumberFormat="1" applyFont="1" applyFill="1" applyBorder="1" applyAlignment="1">
      <alignment horizontal="center" vertical="center" wrapText="1"/>
    </xf>
    <xf numFmtId="172" fontId="24" fillId="28" borderId="14" xfId="0" applyNumberFormat="1" applyFont="1" applyFill="1" applyBorder="1" applyAlignment="1">
      <alignment horizontal="center" vertical="center" wrapText="1"/>
    </xf>
    <xf numFmtId="172" fontId="24" fillId="28" borderId="29" xfId="0" applyNumberFormat="1" applyFont="1" applyFill="1" applyBorder="1" applyAlignment="1">
      <alignment horizontal="center" vertical="center" wrapText="1"/>
    </xf>
    <xf numFmtId="172" fontId="24" fillId="28" borderId="13" xfId="0" applyNumberFormat="1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center" vertical="center" textRotation="90" wrapText="1"/>
    </xf>
    <xf numFmtId="0" fontId="24" fillId="28" borderId="28" xfId="0" applyFont="1" applyFill="1" applyBorder="1" applyAlignment="1">
      <alignment horizontal="center" vertical="center" textRotation="90" wrapText="1"/>
    </xf>
    <xf numFmtId="0" fontId="25" fillId="28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24" fillId="28" borderId="25" xfId="0" applyNumberFormat="1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24" fillId="28" borderId="25" xfId="0" applyNumberFormat="1" applyFont="1" applyFill="1" applyBorder="1" applyAlignment="1">
      <alignment horizontal="center" vertical="center" textRotation="90" wrapText="1"/>
    </xf>
    <xf numFmtId="0" fontId="0" fillId="0" borderId="28" xfId="0" applyNumberFormat="1" applyBorder="1" applyAlignment="1">
      <alignment/>
    </xf>
    <xf numFmtId="1" fontId="25" fillId="28" borderId="11" xfId="0" applyNumberFormat="1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horizontal="left" vertical="top" wrapText="1"/>
    </xf>
    <xf numFmtId="1" fontId="24" fillId="28" borderId="11" xfId="0" applyNumberFormat="1" applyFont="1" applyFill="1" applyBorder="1" applyAlignment="1">
      <alignment horizontal="center" vertical="center" wrapText="1"/>
    </xf>
    <xf numFmtId="0" fontId="34" fillId="29" borderId="40" xfId="0" applyFont="1" applyFill="1" applyBorder="1" applyAlignment="1">
      <alignment horizontal="right" vertical="center" wrapText="1"/>
    </xf>
    <xf numFmtId="0" fontId="34" fillId="29" borderId="32" xfId="0" applyFont="1" applyFill="1" applyBorder="1" applyAlignment="1">
      <alignment horizontal="right" vertical="center" wrapText="1"/>
    </xf>
    <xf numFmtId="0" fontId="24" fillId="28" borderId="25" xfId="0" applyFont="1" applyFill="1" applyBorder="1" applyAlignment="1">
      <alignment horizontal="center" vertical="center" wrapText="1"/>
    </xf>
    <xf numFmtId="0" fontId="24" fillId="28" borderId="28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172" fontId="34" fillId="28" borderId="14" xfId="0" applyNumberFormat="1" applyFont="1" applyFill="1" applyBorder="1" applyAlignment="1">
      <alignment horizontal="center" vertical="center"/>
    </xf>
    <xf numFmtId="172" fontId="34" fillId="28" borderId="29" xfId="0" applyNumberFormat="1" applyFont="1" applyFill="1" applyBorder="1" applyAlignment="1">
      <alignment horizontal="center" vertical="center"/>
    </xf>
    <xf numFmtId="172" fontId="34" fillId="28" borderId="13" xfId="0" applyNumberFormat="1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 textRotation="90" wrapText="1"/>
    </xf>
    <xf numFmtId="0" fontId="24" fillId="28" borderId="56" xfId="0" applyFont="1" applyFill="1" applyBorder="1" applyAlignment="1">
      <alignment horizontal="center" vertical="center" textRotation="90" wrapText="1"/>
    </xf>
    <xf numFmtId="1" fontId="24" fillId="28" borderId="14" xfId="0" applyNumberFormat="1" applyFont="1" applyFill="1" applyBorder="1" applyAlignment="1">
      <alignment horizontal="center" vertical="center" wrapText="1"/>
    </xf>
    <xf numFmtId="1" fontId="24" fillId="28" borderId="29" xfId="0" applyNumberFormat="1" applyFont="1" applyFill="1" applyBorder="1" applyAlignment="1">
      <alignment horizontal="center" vertical="center" wrapText="1"/>
    </xf>
    <xf numFmtId="1" fontId="24" fillId="28" borderId="13" xfId="0" applyNumberFormat="1" applyFont="1" applyFill="1" applyBorder="1" applyAlignment="1">
      <alignment horizontal="center" vertical="center" wrapText="1"/>
    </xf>
    <xf numFmtId="1" fontId="24" fillId="28" borderId="25" xfId="0" applyNumberFormat="1" applyFont="1" applyFill="1" applyBorder="1" applyAlignment="1">
      <alignment horizontal="center" vertical="center" wrapText="1"/>
    </xf>
    <xf numFmtId="1" fontId="24" fillId="28" borderId="28" xfId="0" applyNumberFormat="1" applyFont="1" applyFill="1" applyBorder="1" applyAlignment="1">
      <alignment horizontal="center" vertical="center" wrapText="1"/>
    </xf>
    <xf numFmtId="1" fontId="24" fillId="28" borderId="26" xfId="0" applyNumberFormat="1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textRotation="90" wrapText="1"/>
    </xf>
    <xf numFmtId="172" fontId="24" fillId="28" borderId="30" xfId="0" applyNumberFormat="1" applyFont="1" applyFill="1" applyBorder="1" applyAlignment="1">
      <alignment horizontal="center" vertical="center" wrapText="1"/>
    </xf>
    <xf numFmtId="172" fontId="24" fillId="28" borderId="57" xfId="0" applyNumberFormat="1" applyFont="1" applyFill="1" applyBorder="1" applyAlignment="1">
      <alignment horizontal="center" vertical="center" wrapText="1"/>
    </xf>
    <xf numFmtId="172" fontId="24" fillId="28" borderId="27" xfId="0" applyNumberFormat="1" applyFont="1" applyFill="1" applyBorder="1" applyAlignment="1">
      <alignment horizontal="center" vertical="center" wrapText="1"/>
    </xf>
    <xf numFmtId="0" fontId="34" fillId="29" borderId="40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0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41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41" fillId="33" borderId="1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28" borderId="14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29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/>
    </xf>
    <xf numFmtId="0" fontId="34" fillId="29" borderId="29" xfId="0" applyFont="1" applyFill="1" applyBorder="1" applyAlignment="1">
      <alignment horizontal="center" vertical="center"/>
    </xf>
    <xf numFmtId="0" fontId="34" fillId="29" borderId="13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" fontId="25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172" fontId="24" fillId="0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 textRotation="90" wrapText="1"/>
    </xf>
    <xf numFmtId="172" fontId="24" fillId="0" borderId="11" xfId="0" applyNumberFormat="1" applyFont="1" applyFill="1" applyBorder="1" applyAlignment="1">
      <alignment horizontal="center" vertical="center" textRotation="90"/>
    </xf>
    <xf numFmtId="172" fontId="2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N33"/>
  <sheetViews>
    <sheetView tabSelected="1" zoomScalePageLayoutView="0" workbookViewId="0" topLeftCell="A1">
      <selection activeCell="B6" sqref="B6"/>
    </sheetView>
  </sheetViews>
  <sheetFormatPr defaultColWidth="11.625" defaultRowHeight="12.75"/>
  <cols>
    <col min="1" max="6" width="11.625" style="0" customWidth="1"/>
    <col min="7" max="7" width="7.00390625" style="0" customWidth="1"/>
    <col min="8" max="8" width="11.625" style="0" customWidth="1"/>
    <col min="9" max="9" width="17.375" style="0" customWidth="1"/>
  </cols>
  <sheetData>
    <row r="2" spans="11:14" ht="18.75">
      <c r="K2" s="388"/>
      <c r="L2" s="389"/>
      <c r="M2" s="389"/>
      <c r="N2" s="387" t="s">
        <v>391</v>
      </c>
    </row>
    <row r="3" spans="11:14" ht="18.75">
      <c r="K3" s="388"/>
      <c r="L3" s="389"/>
      <c r="M3" s="389"/>
      <c r="N3" s="387" t="s">
        <v>521</v>
      </c>
    </row>
    <row r="4" spans="11:14" ht="18.75">
      <c r="K4" s="389"/>
      <c r="L4" s="390"/>
      <c r="M4" s="390"/>
      <c r="N4" s="387" t="s">
        <v>522</v>
      </c>
    </row>
    <row r="5" spans="11:14" ht="18.75">
      <c r="K5" s="390"/>
      <c r="L5" s="390"/>
      <c r="M5" s="390"/>
      <c r="N5" s="387" t="s">
        <v>103</v>
      </c>
    </row>
    <row r="6" spans="4:14" ht="18.75">
      <c r="D6" s="2"/>
      <c r="E6" s="2"/>
      <c r="F6" s="2"/>
      <c r="K6" s="390"/>
      <c r="L6" s="390"/>
      <c r="M6" s="390"/>
      <c r="N6" s="1" t="s">
        <v>523</v>
      </c>
    </row>
    <row r="7" spans="4:14" ht="18.75">
      <c r="D7" s="2"/>
      <c r="E7" s="2"/>
      <c r="F7" s="2"/>
      <c r="K7" s="390"/>
      <c r="L7" s="390"/>
      <c r="M7" s="390"/>
      <c r="N7" s="1"/>
    </row>
    <row r="8" spans="4:14" ht="18.75">
      <c r="D8" s="2"/>
      <c r="E8" s="2"/>
      <c r="F8" s="2"/>
      <c r="K8" s="390"/>
      <c r="L8" s="390"/>
      <c r="M8" s="390"/>
      <c r="N8" s="1"/>
    </row>
    <row r="9" spans="4:14" ht="25.5">
      <c r="D9" s="392" t="s">
        <v>379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</row>
    <row r="10" spans="4:14" ht="18.75">
      <c r="D10" s="154" t="s">
        <v>381</v>
      </c>
      <c r="E10" s="154"/>
      <c r="F10" s="154"/>
      <c r="G10" s="154"/>
      <c r="H10" s="154"/>
      <c r="I10" s="154"/>
      <c r="J10" s="154"/>
      <c r="K10" s="26"/>
      <c r="L10" s="26"/>
      <c r="M10" s="26"/>
      <c r="N10" s="26"/>
    </row>
    <row r="11" spans="4:14" ht="18.75">
      <c r="D11" s="396" t="s">
        <v>380</v>
      </c>
      <c r="E11" s="396"/>
      <c r="F11" s="396"/>
      <c r="G11" s="396"/>
      <c r="H11" s="396"/>
      <c r="I11" s="396"/>
      <c r="J11" s="396"/>
      <c r="K11" s="396"/>
      <c r="L11" s="396"/>
      <c r="M11" s="396"/>
      <c r="N11" s="396"/>
    </row>
    <row r="12" spans="4:10" ht="18.75">
      <c r="D12" s="2"/>
      <c r="E12" s="2"/>
      <c r="F12" s="2"/>
      <c r="G12" s="2"/>
      <c r="H12" s="2"/>
      <c r="I12" s="2"/>
      <c r="J12" s="2"/>
    </row>
    <row r="13" spans="4:14" ht="18.75">
      <c r="D13" s="393" t="s">
        <v>382</v>
      </c>
      <c r="E13" s="393"/>
      <c r="F13" s="393"/>
      <c r="G13" s="393"/>
      <c r="H13" s="393"/>
      <c r="I13" s="393"/>
      <c r="J13" s="393"/>
      <c r="K13" s="393"/>
      <c r="L13" s="393"/>
      <c r="M13" s="393"/>
      <c r="N13" s="393"/>
    </row>
    <row r="14" spans="4:14" ht="18.75">
      <c r="D14" s="393" t="s">
        <v>383</v>
      </c>
      <c r="E14" s="393"/>
      <c r="F14" s="393"/>
      <c r="G14" s="393"/>
      <c r="H14" s="393"/>
      <c r="I14" s="393"/>
      <c r="J14" s="393"/>
      <c r="K14" s="393"/>
      <c r="L14" s="393"/>
      <c r="M14" s="393"/>
      <c r="N14" s="393"/>
    </row>
    <row r="15" spans="4:10" ht="18.75">
      <c r="D15" s="2"/>
      <c r="E15" s="2"/>
      <c r="F15" s="2"/>
      <c r="G15" s="2"/>
      <c r="H15" s="2"/>
      <c r="I15" s="2"/>
      <c r="J15" s="2"/>
    </row>
    <row r="16" spans="4:14" ht="18.75">
      <c r="D16" s="394" t="s">
        <v>0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</row>
    <row r="17" spans="4:14" ht="18.75" customHeight="1">
      <c r="D17" s="395" t="s">
        <v>334</v>
      </c>
      <c r="E17" s="395"/>
      <c r="F17" s="395"/>
      <c r="G17" s="395"/>
      <c r="H17" s="395"/>
      <c r="I17" s="395"/>
      <c r="J17" s="395"/>
      <c r="K17" s="395"/>
      <c r="L17" s="395"/>
      <c r="M17" s="395"/>
      <c r="N17" s="395"/>
    </row>
    <row r="18" spans="4:14" ht="18.75"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</row>
    <row r="19" spans="4:14" ht="18.75"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</row>
    <row r="20" spans="5:10" ht="19.5">
      <c r="E20" s="153"/>
      <c r="F20" s="153"/>
      <c r="G20" s="153"/>
      <c r="H20" s="153"/>
      <c r="I20" s="153"/>
      <c r="J20" s="153"/>
    </row>
    <row r="21" spans="4:10" ht="18.75">
      <c r="D21" s="154" t="s">
        <v>384</v>
      </c>
      <c r="E21" s="152"/>
      <c r="F21" s="152"/>
      <c r="H21" s="155" t="s">
        <v>493</v>
      </c>
      <c r="I21" s="152"/>
      <c r="J21" s="152"/>
    </row>
    <row r="22" spans="4:10" ht="18.75">
      <c r="D22" s="154" t="s">
        <v>385</v>
      </c>
      <c r="E22" s="152"/>
      <c r="F22" s="152"/>
      <c r="H22" s="155" t="s">
        <v>386</v>
      </c>
      <c r="I22" s="152"/>
      <c r="J22" s="152"/>
    </row>
    <row r="23" spans="4:10" ht="15.75" customHeight="1">
      <c r="D23" s="154" t="s">
        <v>387</v>
      </c>
      <c r="E23" s="152"/>
      <c r="F23" s="152"/>
      <c r="H23" s="155" t="s">
        <v>388</v>
      </c>
      <c r="I23" s="152"/>
      <c r="J23" s="152"/>
    </row>
    <row r="24" spans="4:10" ht="18.75">
      <c r="D24" s="154" t="s">
        <v>389</v>
      </c>
      <c r="E24" s="152"/>
      <c r="F24" s="152"/>
      <c r="H24" s="155" t="s">
        <v>494</v>
      </c>
      <c r="I24" s="152"/>
      <c r="J24" s="152"/>
    </row>
    <row r="25" spans="4:10" ht="18.75">
      <c r="D25" s="154" t="s">
        <v>426</v>
      </c>
      <c r="E25" s="152"/>
      <c r="F25" s="152"/>
      <c r="G25" s="152"/>
      <c r="H25" s="152"/>
      <c r="I25" s="152"/>
      <c r="J25" s="152"/>
    </row>
    <row r="26" spans="4:10" ht="18.75">
      <c r="D26" s="152" t="s">
        <v>427</v>
      </c>
      <c r="E26" s="152"/>
      <c r="F26" s="152"/>
      <c r="G26" s="152"/>
      <c r="H26" s="152"/>
      <c r="I26" s="152"/>
      <c r="J26" s="155" t="s">
        <v>428</v>
      </c>
    </row>
    <row r="27" spans="5:10" ht="18.75">
      <c r="E27" s="152"/>
      <c r="F27" s="152"/>
      <c r="G27" s="152"/>
      <c r="H27" s="152"/>
      <c r="I27" s="152"/>
      <c r="J27" s="152"/>
    </row>
    <row r="28" spans="4:10" ht="18.75">
      <c r="D28" s="156" t="s">
        <v>390</v>
      </c>
      <c r="E28" s="152"/>
      <c r="F28" s="152"/>
      <c r="G28" s="152"/>
      <c r="H28" s="157">
        <v>2019</v>
      </c>
      <c r="I28" s="152"/>
      <c r="J28" s="152"/>
    </row>
    <row r="29" spans="5:10" ht="18.75">
      <c r="E29" s="152"/>
      <c r="F29" s="152"/>
      <c r="G29" s="152"/>
      <c r="H29" s="152"/>
      <c r="I29" s="152"/>
      <c r="J29" s="152"/>
    </row>
    <row r="30" spans="4:11" ht="18.75">
      <c r="D30" s="156" t="s">
        <v>513</v>
      </c>
      <c r="F30" s="152" t="s">
        <v>514</v>
      </c>
      <c r="G30" s="3"/>
      <c r="H30" s="3"/>
      <c r="I30" s="3"/>
      <c r="J30" s="3"/>
      <c r="K30" s="152" t="s">
        <v>515</v>
      </c>
    </row>
    <row r="31" spans="6:11" ht="18.75">
      <c r="F31" s="152" t="s">
        <v>516</v>
      </c>
      <c r="G31" s="3"/>
      <c r="H31" s="3"/>
      <c r="I31" s="3"/>
      <c r="J31" s="3"/>
      <c r="K31" s="152" t="s">
        <v>517</v>
      </c>
    </row>
    <row r="32" spans="6:11" ht="18.75">
      <c r="F32" s="152" t="s">
        <v>518</v>
      </c>
      <c r="G32" s="3"/>
      <c r="H32" s="3"/>
      <c r="I32" s="3"/>
      <c r="J32" s="3"/>
      <c r="K32" s="152" t="s">
        <v>524</v>
      </c>
    </row>
    <row r="33" spans="6:11" ht="18.75">
      <c r="F33" s="384" t="s">
        <v>519</v>
      </c>
      <c r="K33" s="152" t="s">
        <v>520</v>
      </c>
    </row>
  </sheetData>
  <sheetProtection/>
  <mergeCells count="7">
    <mergeCell ref="D18:N18"/>
    <mergeCell ref="D9:N9"/>
    <mergeCell ref="D13:N13"/>
    <mergeCell ref="D14:N14"/>
    <mergeCell ref="D16:N16"/>
    <mergeCell ref="D17:N17"/>
    <mergeCell ref="D11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05"/>
  <sheetViews>
    <sheetView zoomScalePageLayoutView="0" workbookViewId="0" topLeftCell="A1">
      <selection activeCell="AQ43" sqref="AQ43"/>
    </sheetView>
  </sheetViews>
  <sheetFormatPr defaultColWidth="11.625" defaultRowHeight="12.75"/>
  <cols>
    <col min="1" max="1" width="13.375" style="49" customWidth="1"/>
    <col min="2" max="2" width="28.375" style="49" customWidth="1"/>
    <col min="3" max="3" width="13.875" style="49" hidden="1" customWidth="1"/>
    <col min="4" max="5" width="7.625" style="50" hidden="1" customWidth="1"/>
    <col min="6" max="7" width="7.625" style="17" hidden="1" customWidth="1"/>
    <col min="8" max="8" width="6.00390625" style="17" hidden="1" customWidth="1"/>
    <col min="9" max="10" width="7.625" style="17" hidden="1" customWidth="1"/>
    <col min="11" max="14" width="5.875" style="17" hidden="1" customWidth="1"/>
    <col min="15" max="15" width="5.875" style="49" hidden="1" customWidth="1"/>
    <col min="16" max="16" width="8.00390625" style="49" hidden="1" customWidth="1"/>
    <col min="17" max="17" width="5.875" style="49" hidden="1" customWidth="1"/>
    <col min="18" max="18" width="6.00390625" style="49" hidden="1" customWidth="1"/>
    <col min="19" max="28" width="4.625" style="49" customWidth="1"/>
    <col min="29" max="41" width="5.25390625" style="49" customWidth="1"/>
    <col min="42" max="251" width="11.625" style="49" customWidth="1"/>
    <col min="252" max="16384" width="11.625" style="46" customWidth="1"/>
  </cols>
  <sheetData>
    <row r="1" ht="12.75">
      <c r="AJ1" s="76" t="s">
        <v>307</v>
      </c>
    </row>
    <row r="2" spans="1:251" ht="18.75">
      <c r="A2" s="46"/>
      <c r="B2" s="16" t="s">
        <v>282</v>
      </c>
      <c r="C2" s="16"/>
      <c r="D2" s="47"/>
      <c r="E2" s="47"/>
      <c r="F2" s="18"/>
      <c r="G2" s="18"/>
      <c r="H2" s="18"/>
      <c r="I2" s="18"/>
      <c r="J2" s="18"/>
      <c r="K2" s="18"/>
      <c r="L2" s="18"/>
      <c r="M2" s="18"/>
      <c r="N2" s="18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ht="12.75">
      <c r="A3" s="70"/>
      <c r="B3" s="70"/>
      <c r="C3" s="46"/>
      <c r="D3" s="47"/>
      <c r="E3" s="47"/>
      <c r="F3" s="18"/>
      <c r="G3" s="18"/>
      <c r="H3" s="18"/>
      <c r="I3" s="18"/>
      <c r="J3" s="18"/>
      <c r="K3" s="18"/>
      <c r="L3" s="18"/>
      <c r="M3" s="18"/>
      <c r="N3" s="18"/>
      <c r="O3" s="46"/>
      <c r="P3" s="46"/>
      <c r="Q3" s="46"/>
      <c r="R3" s="46"/>
      <c r="S3" s="70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41" s="13" customFormat="1" ht="39" customHeight="1" hidden="1">
      <c r="A4" s="541" t="s">
        <v>32</v>
      </c>
      <c r="B4" s="542" t="s">
        <v>270</v>
      </c>
      <c r="C4" s="542" t="s">
        <v>83</v>
      </c>
      <c r="D4" s="531" t="s">
        <v>33</v>
      </c>
      <c r="E4" s="531"/>
      <c r="F4" s="531"/>
      <c r="G4" s="531"/>
      <c r="H4" s="531"/>
      <c r="I4" s="531"/>
      <c r="J4" s="541" t="s">
        <v>84</v>
      </c>
      <c r="K4" s="539" t="s">
        <v>85</v>
      </c>
      <c r="L4" s="539"/>
      <c r="M4" s="539"/>
      <c r="N4" s="539"/>
      <c r="O4" s="539"/>
      <c r="P4" s="539"/>
      <c r="Q4" s="539"/>
      <c r="R4" s="539"/>
      <c r="S4" s="528" t="s">
        <v>283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s="13" customFormat="1" ht="12.75" customHeight="1" hidden="1">
      <c r="A5" s="541"/>
      <c r="B5" s="541"/>
      <c r="C5" s="542"/>
      <c r="D5" s="537" t="s">
        <v>86</v>
      </c>
      <c r="E5" s="537" t="s">
        <v>87</v>
      </c>
      <c r="F5" s="536" t="s">
        <v>34</v>
      </c>
      <c r="G5" s="536"/>
      <c r="H5" s="536"/>
      <c r="I5" s="536"/>
      <c r="J5" s="541"/>
      <c r="K5" s="536" t="s">
        <v>7</v>
      </c>
      <c r="L5" s="536"/>
      <c r="M5" s="536" t="s">
        <v>88</v>
      </c>
      <c r="N5" s="536"/>
      <c r="O5" s="536" t="s">
        <v>154</v>
      </c>
      <c r="P5" s="536"/>
      <c r="Q5" s="536" t="s">
        <v>197</v>
      </c>
      <c r="R5" s="536"/>
      <c r="S5" s="528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s="13" customFormat="1" ht="20.25" customHeight="1" hidden="1">
      <c r="A6" s="541"/>
      <c r="B6" s="541"/>
      <c r="C6" s="542"/>
      <c r="D6" s="537"/>
      <c r="E6" s="537"/>
      <c r="F6" s="538" t="s">
        <v>89</v>
      </c>
      <c r="G6" s="539" t="s">
        <v>35</v>
      </c>
      <c r="H6" s="539"/>
      <c r="I6" s="539"/>
      <c r="J6" s="541"/>
      <c r="K6" s="28" t="s">
        <v>155</v>
      </c>
      <c r="L6" s="28" t="s">
        <v>156</v>
      </c>
      <c r="M6" s="28" t="s">
        <v>157</v>
      </c>
      <c r="N6" s="28" t="s">
        <v>158</v>
      </c>
      <c r="O6" s="28" t="s">
        <v>159</v>
      </c>
      <c r="P6" s="28" t="s">
        <v>160</v>
      </c>
      <c r="Q6" s="28" t="s">
        <v>198</v>
      </c>
      <c r="R6" s="28" t="s">
        <v>199</v>
      </c>
      <c r="S6" s="528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s="13" customFormat="1" ht="108" customHeight="1">
      <c r="A7" s="541"/>
      <c r="B7" s="541"/>
      <c r="C7" s="542"/>
      <c r="D7" s="537"/>
      <c r="E7" s="537"/>
      <c r="F7" s="538"/>
      <c r="G7" s="35" t="s">
        <v>36</v>
      </c>
      <c r="H7" s="35" t="s">
        <v>216</v>
      </c>
      <c r="I7" s="35" t="s">
        <v>37</v>
      </c>
      <c r="J7" s="541"/>
      <c r="K7" s="28" t="s">
        <v>90</v>
      </c>
      <c r="L7" s="28" t="s">
        <v>161</v>
      </c>
      <c r="M7" s="28" t="s">
        <v>200</v>
      </c>
      <c r="N7" s="28" t="s">
        <v>162</v>
      </c>
      <c r="O7" s="28" t="s">
        <v>90</v>
      </c>
      <c r="P7" s="28" t="s">
        <v>201</v>
      </c>
      <c r="Q7" s="28" t="s">
        <v>202</v>
      </c>
      <c r="R7" s="28" t="s">
        <v>201</v>
      </c>
      <c r="S7" s="528"/>
      <c r="T7" s="73" t="s">
        <v>284</v>
      </c>
      <c r="U7" s="71" t="s">
        <v>285</v>
      </c>
      <c r="V7" s="71" t="s">
        <v>286</v>
      </c>
      <c r="W7" s="71" t="s">
        <v>287</v>
      </c>
      <c r="X7" s="71" t="s">
        <v>288</v>
      </c>
      <c r="Y7" s="71" t="s">
        <v>289</v>
      </c>
      <c r="Z7" s="71" t="s">
        <v>290</v>
      </c>
      <c r="AA7" s="71" t="s">
        <v>291</v>
      </c>
      <c r="AB7" s="71" t="s">
        <v>292</v>
      </c>
      <c r="AC7" s="71" t="s">
        <v>293</v>
      </c>
      <c r="AD7" s="71" t="s">
        <v>294</v>
      </c>
      <c r="AE7" s="71" t="s">
        <v>295</v>
      </c>
      <c r="AF7" s="71" t="s">
        <v>304</v>
      </c>
      <c r="AG7" s="71" t="s">
        <v>305</v>
      </c>
      <c r="AH7" s="71" t="s">
        <v>296</v>
      </c>
      <c r="AI7" s="71" t="s">
        <v>297</v>
      </c>
      <c r="AJ7" s="71" t="s">
        <v>298</v>
      </c>
      <c r="AK7" s="71" t="s">
        <v>299</v>
      </c>
      <c r="AL7" s="71" t="s">
        <v>300</v>
      </c>
      <c r="AM7" s="71" t="s">
        <v>301</v>
      </c>
      <c r="AN7" s="71" t="s">
        <v>302</v>
      </c>
      <c r="AO7" s="71" t="s">
        <v>306</v>
      </c>
    </row>
    <row r="8" spans="1:251" ht="12.75">
      <c r="A8" s="33">
        <v>1</v>
      </c>
      <c r="B8" s="33">
        <v>2</v>
      </c>
      <c r="C8" s="33">
        <v>3</v>
      </c>
      <c r="D8" s="34">
        <v>4</v>
      </c>
      <c r="E8" s="34">
        <v>5</v>
      </c>
      <c r="F8" s="33">
        <v>6</v>
      </c>
      <c r="G8" s="33">
        <v>7</v>
      </c>
      <c r="H8" s="33"/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14</v>
      </c>
      <c r="P8" s="33">
        <v>15</v>
      </c>
      <c r="Q8" s="33">
        <v>16</v>
      </c>
      <c r="R8" s="33">
        <v>17</v>
      </c>
      <c r="S8" s="33">
        <v>3</v>
      </c>
      <c r="T8" s="33">
        <v>4</v>
      </c>
      <c r="U8" s="33">
        <v>5</v>
      </c>
      <c r="V8" s="33">
        <v>6</v>
      </c>
      <c r="W8" s="33">
        <v>7</v>
      </c>
      <c r="X8" s="33">
        <v>8</v>
      </c>
      <c r="Y8" s="33">
        <v>9</v>
      </c>
      <c r="Z8" s="33">
        <v>10</v>
      </c>
      <c r="AA8" s="33">
        <v>11</v>
      </c>
      <c r="AB8" s="33">
        <v>12</v>
      </c>
      <c r="AC8" s="33">
        <v>13</v>
      </c>
      <c r="AD8" s="33">
        <v>14</v>
      </c>
      <c r="AE8" s="33">
        <v>15</v>
      </c>
      <c r="AF8" s="33">
        <v>16</v>
      </c>
      <c r="AG8" s="33">
        <v>17</v>
      </c>
      <c r="AH8" s="33">
        <v>18</v>
      </c>
      <c r="AI8" s="33">
        <v>19</v>
      </c>
      <c r="AJ8" s="33">
        <v>20</v>
      </c>
      <c r="AK8" s="33">
        <v>21</v>
      </c>
      <c r="AL8" s="33">
        <v>22</v>
      </c>
      <c r="AM8" s="33">
        <v>23</v>
      </c>
      <c r="AN8" s="33">
        <v>24</v>
      </c>
      <c r="AO8" s="33">
        <v>25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41" s="63" customFormat="1" ht="24" customHeight="1" hidden="1">
      <c r="A9" s="33" t="s">
        <v>278</v>
      </c>
      <c r="B9" s="61" t="s">
        <v>110</v>
      </c>
      <c r="C9" s="33" t="s">
        <v>166</v>
      </c>
      <c r="D9" s="34">
        <f aca="true" t="shared" si="0" ref="D9:J9">D10+D20</f>
        <v>2106</v>
      </c>
      <c r="E9" s="34">
        <f t="shared" si="0"/>
        <v>702</v>
      </c>
      <c r="F9" s="34">
        <f t="shared" si="0"/>
        <v>1404</v>
      </c>
      <c r="G9" s="34">
        <f t="shared" si="0"/>
        <v>381</v>
      </c>
      <c r="H9" s="34">
        <f>H10+H20</f>
        <v>194</v>
      </c>
      <c r="I9" s="34">
        <f t="shared" si="0"/>
        <v>0</v>
      </c>
      <c r="J9" s="34">
        <f t="shared" si="0"/>
        <v>100</v>
      </c>
      <c r="K9" s="33"/>
      <c r="L9" s="33"/>
      <c r="M9" s="33"/>
      <c r="N9" s="33"/>
      <c r="O9" s="33"/>
      <c r="P9" s="33"/>
      <c r="Q9" s="33"/>
      <c r="R9" s="3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</row>
    <row r="10" spans="1:41" s="64" customFormat="1" ht="12.75" hidden="1">
      <c r="A10" s="33" t="s">
        <v>111</v>
      </c>
      <c r="B10" s="61" t="s">
        <v>112</v>
      </c>
      <c r="C10" s="33" t="s">
        <v>170</v>
      </c>
      <c r="D10" s="33">
        <f aca="true" t="shared" si="1" ref="D10:J10">SUM(D11:D19)</f>
        <v>1275</v>
      </c>
      <c r="E10" s="33">
        <f t="shared" si="1"/>
        <v>424</v>
      </c>
      <c r="F10" s="33">
        <f>SUM(F11:F19)</f>
        <v>851</v>
      </c>
      <c r="G10" s="33">
        <f t="shared" si="1"/>
        <v>289</v>
      </c>
      <c r="H10" s="33">
        <f>SUM(H11:H19)</f>
        <v>112</v>
      </c>
      <c r="I10" s="33">
        <f t="shared" si="1"/>
        <v>0</v>
      </c>
      <c r="J10" s="33">
        <f t="shared" si="1"/>
        <v>70</v>
      </c>
      <c r="K10" s="33"/>
      <c r="L10" s="33"/>
      <c r="M10" s="33"/>
      <c r="N10" s="33"/>
      <c r="O10" s="33"/>
      <c r="P10" s="33"/>
      <c r="Q10" s="33"/>
      <c r="R10" s="33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</row>
    <row r="11" spans="1:41" s="64" customFormat="1" ht="12.75" hidden="1">
      <c r="A11" s="31" t="s">
        <v>113</v>
      </c>
      <c r="B11" s="65" t="s">
        <v>114</v>
      </c>
      <c r="C11" s="31" t="s">
        <v>167</v>
      </c>
      <c r="D11" s="36">
        <f>F11+E11</f>
        <v>114</v>
      </c>
      <c r="E11" s="36">
        <v>36</v>
      </c>
      <c r="F11" s="36">
        <f>SUM(K11:R11)</f>
        <v>78</v>
      </c>
      <c r="G11" s="36" t="s">
        <v>8</v>
      </c>
      <c r="H11" s="31"/>
      <c r="I11" s="48"/>
      <c r="J11" s="31">
        <v>10</v>
      </c>
      <c r="K11" s="29">
        <v>32</v>
      </c>
      <c r="L11" s="29">
        <v>46</v>
      </c>
      <c r="M11" s="29"/>
      <c r="N11" s="29"/>
      <c r="O11" s="29"/>
      <c r="P11" s="29"/>
      <c r="Q11" s="29"/>
      <c r="R11" s="29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</row>
    <row r="12" spans="1:41" s="64" customFormat="1" ht="12.75" hidden="1">
      <c r="A12" s="31" t="s">
        <v>116</v>
      </c>
      <c r="B12" s="65" t="s">
        <v>117</v>
      </c>
      <c r="C12" s="31" t="s">
        <v>118</v>
      </c>
      <c r="D12" s="36">
        <f aca="true" t="shared" si="2" ref="D12:D23">F12+E12</f>
        <v>171</v>
      </c>
      <c r="E12" s="36">
        <v>54</v>
      </c>
      <c r="F12" s="36">
        <f aca="true" t="shared" si="3" ref="F12:F19">SUM(K12:R12)</f>
        <v>117</v>
      </c>
      <c r="G12" s="36" t="s">
        <v>8</v>
      </c>
      <c r="H12" s="31"/>
      <c r="I12" s="33"/>
      <c r="J12" s="31">
        <v>8</v>
      </c>
      <c r="K12" s="29">
        <v>48</v>
      </c>
      <c r="L12" s="29">
        <v>69</v>
      </c>
      <c r="M12" s="29"/>
      <c r="N12" s="29"/>
      <c r="O12" s="29"/>
      <c r="P12" s="29"/>
      <c r="Q12" s="29"/>
      <c r="R12" s="29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</row>
    <row r="13" spans="1:41" s="64" customFormat="1" ht="12.75" hidden="1">
      <c r="A13" s="31" t="s">
        <v>119</v>
      </c>
      <c r="B13" s="65" t="s">
        <v>45</v>
      </c>
      <c r="C13" s="31" t="s">
        <v>118</v>
      </c>
      <c r="D13" s="36">
        <f t="shared" si="2"/>
        <v>116</v>
      </c>
      <c r="E13" s="36">
        <v>38</v>
      </c>
      <c r="F13" s="36">
        <f t="shared" si="3"/>
        <v>78</v>
      </c>
      <c r="G13" s="36">
        <v>78</v>
      </c>
      <c r="H13" s="31">
        <v>78</v>
      </c>
      <c r="I13" s="33"/>
      <c r="J13" s="31">
        <v>8</v>
      </c>
      <c r="K13" s="29">
        <v>32</v>
      </c>
      <c r="L13" s="29">
        <v>46</v>
      </c>
      <c r="M13" s="29"/>
      <c r="N13" s="29"/>
      <c r="O13" s="29"/>
      <c r="P13" s="29"/>
      <c r="Q13" s="29"/>
      <c r="R13" s="29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</row>
    <row r="14" spans="1:41" s="64" customFormat="1" ht="12.75" hidden="1">
      <c r="A14" s="31" t="s">
        <v>120</v>
      </c>
      <c r="B14" s="65" t="s">
        <v>121</v>
      </c>
      <c r="C14" s="31" t="s">
        <v>118</v>
      </c>
      <c r="D14" s="36">
        <f t="shared" si="2"/>
        <v>159</v>
      </c>
      <c r="E14" s="36">
        <v>42</v>
      </c>
      <c r="F14" s="36">
        <f t="shared" si="3"/>
        <v>117</v>
      </c>
      <c r="G14" s="36">
        <v>44</v>
      </c>
      <c r="H14" s="31"/>
      <c r="I14" s="33"/>
      <c r="J14" s="31">
        <v>8</v>
      </c>
      <c r="K14" s="29">
        <v>48</v>
      </c>
      <c r="L14" s="29">
        <v>69</v>
      </c>
      <c r="M14" s="29"/>
      <c r="N14" s="29"/>
      <c r="O14" s="29"/>
      <c r="P14" s="29"/>
      <c r="Q14" s="29"/>
      <c r="R14" s="29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</row>
    <row r="15" spans="1:41" s="64" customFormat="1" ht="12.75" hidden="1">
      <c r="A15" s="31" t="s">
        <v>122</v>
      </c>
      <c r="B15" s="65" t="s">
        <v>123</v>
      </c>
      <c r="C15" s="31" t="s">
        <v>169</v>
      </c>
      <c r="D15" s="36">
        <f t="shared" si="2"/>
        <v>159</v>
      </c>
      <c r="E15" s="36">
        <v>42</v>
      </c>
      <c r="F15" s="36">
        <f t="shared" si="3"/>
        <v>117</v>
      </c>
      <c r="G15" s="36">
        <v>16</v>
      </c>
      <c r="H15" s="31"/>
      <c r="I15" s="33"/>
      <c r="J15" s="31">
        <v>8</v>
      </c>
      <c r="K15" s="29">
        <v>48</v>
      </c>
      <c r="L15" s="29">
        <v>69</v>
      </c>
      <c r="M15" s="29"/>
      <c r="N15" s="29"/>
      <c r="O15" s="29"/>
      <c r="P15" s="29"/>
      <c r="Q15" s="29"/>
      <c r="R15" s="29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</row>
    <row r="16" spans="1:41" s="64" customFormat="1" ht="12.75" hidden="1">
      <c r="A16" s="31" t="s">
        <v>125</v>
      </c>
      <c r="B16" s="65" t="s">
        <v>163</v>
      </c>
      <c r="C16" s="31" t="s">
        <v>118</v>
      </c>
      <c r="D16" s="36">
        <f t="shared" si="2"/>
        <v>110</v>
      </c>
      <c r="E16" s="36">
        <v>32</v>
      </c>
      <c r="F16" s="36">
        <f t="shared" si="3"/>
        <v>78</v>
      </c>
      <c r="G16" s="36">
        <v>28</v>
      </c>
      <c r="H16" s="31">
        <v>28</v>
      </c>
      <c r="I16" s="33"/>
      <c r="J16" s="31">
        <v>8</v>
      </c>
      <c r="K16" s="29">
        <v>32</v>
      </c>
      <c r="L16" s="29">
        <v>46</v>
      </c>
      <c r="M16" s="29"/>
      <c r="N16" s="29"/>
      <c r="O16" s="29"/>
      <c r="P16" s="29"/>
      <c r="Q16" s="29"/>
      <c r="R16" s="29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</row>
    <row r="17" spans="1:41" s="64" customFormat="1" ht="12.75" hidden="1">
      <c r="A17" s="31" t="s">
        <v>126</v>
      </c>
      <c r="B17" s="65" t="s">
        <v>164</v>
      </c>
      <c r="C17" s="31" t="s">
        <v>118</v>
      </c>
      <c r="D17" s="36">
        <f t="shared" si="2"/>
        <v>110</v>
      </c>
      <c r="E17" s="36">
        <v>32</v>
      </c>
      <c r="F17" s="36">
        <f t="shared" si="3"/>
        <v>78</v>
      </c>
      <c r="G17" s="36">
        <v>14</v>
      </c>
      <c r="H17" s="31">
        <v>6</v>
      </c>
      <c r="I17" s="33"/>
      <c r="J17" s="31">
        <v>8</v>
      </c>
      <c r="K17" s="29">
        <v>32</v>
      </c>
      <c r="L17" s="29">
        <v>46</v>
      </c>
      <c r="M17" s="29"/>
      <c r="N17" s="29"/>
      <c r="O17" s="29"/>
      <c r="P17" s="29"/>
      <c r="Q17" s="29"/>
      <c r="R17" s="29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</row>
    <row r="18" spans="1:41" s="64" customFormat="1" ht="12.75" hidden="1">
      <c r="A18" s="31" t="s">
        <v>127</v>
      </c>
      <c r="B18" s="65" t="s">
        <v>128</v>
      </c>
      <c r="C18" s="31" t="s">
        <v>118</v>
      </c>
      <c r="D18" s="36">
        <f t="shared" si="2"/>
        <v>102</v>
      </c>
      <c r="E18" s="36">
        <v>31</v>
      </c>
      <c r="F18" s="36">
        <f t="shared" si="3"/>
        <v>71</v>
      </c>
      <c r="G18" s="36" t="s">
        <v>8</v>
      </c>
      <c r="H18" s="31"/>
      <c r="I18" s="33"/>
      <c r="J18" s="31">
        <v>8</v>
      </c>
      <c r="K18" s="29">
        <v>48</v>
      </c>
      <c r="L18" s="29">
        <v>23</v>
      </c>
      <c r="M18" s="29"/>
      <c r="N18" s="29"/>
      <c r="O18" s="29"/>
      <c r="P18" s="29"/>
      <c r="Q18" s="29"/>
      <c r="R18" s="29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</row>
    <row r="19" spans="1:41" s="64" customFormat="1" ht="12.75" hidden="1">
      <c r="A19" s="31" t="s">
        <v>129</v>
      </c>
      <c r="B19" s="59" t="s">
        <v>47</v>
      </c>
      <c r="C19" s="31" t="s">
        <v>130</v>
      </c>
      <c r="D19" s="36">
        <f>F19+E19</f>
        <v>234</v>
      </c>
      <c r="E19" s="36">
        <v>117</v>
      </c>
      <c r="F19" s="36">
        <f t="shared" si="3"/>
        <v>117</v>
      </c>
      <c r="G19" s="36">
        <v>109</v>
      </c>
      <c r="H19" s="31"/>
      <c r="I19" s="33"/>
      <c r="J19" s="31">
        <v>4</v>
      </c>
      <c r="K19" s="29">
        <v>48</v>
      </c>
      <c r="L19" s="29">
        <v>69</v>
      </c>
      <c r="M19" s="29"/>
      <c r="N19" s="29"/>
      <c r="O19" s="29"/>
      <c r="P19" s="29"/>
      <c r="Q19" s="29"/>
      <c r="R19" s="29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</row>
    <row r="20" spans="1:41" s="64" customFormat="1" ht="12.75" hidden="1">
      <c r="A20" s="33" t="s">
        <v>131</v>
      </c>
      <c r="B20" s="60" t="s">
        <v>132</v>
      </c>
      <c r="C20" s="33" t="s">
        <v>168</v>
      </c>
      <c r="D20" s="33">
        <f aca="true" t="shared" si="4" ref="D20:J20">SUM(D21:D23)</f>
        <v>831</v>
      </c>
      <c r="E20" s="33">
        <f t="shared" si="4"/>
        <v>278</v>
      </c>
      <c r="F20" s="33">
        <f t="shared" si="4"/>
        <v>553</v>
      </c>
      <c r="G20" s="33">
        <f t="shared" si="4"/>
        <v>92</v>
      </c>
      <c r="H20" s="33">
        <f t="shared" si="4"/>
        <v>82</v>
      </c>
      <c r="I20" s="33">
        <f t="shared" si="4"/>
        <v>0</v>
      </c>
      <c r="J20" s="33">
        <f t="shared" si="4"/>
        <v>30</v>
      </c>
      <c r="K20" s="29"/>
      <c r="L20" s="29"/>
      <c r="M20" s="29"/>
      <c r="N20" s="29"/>
      <c r="O20" s="29"/>
      <c r="P20" s="29"/>
      <c r="Q20" s="29"/>
      <c r="R20" s="29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41" s="64" customFormat="1" ht="12.75" hidden="1">
      <c r="A21" s="31" t="s">
        <v>133</v>
      </c>
      <c r="B21" s="65" t="s">
        <v>134</v>
      </c>
      <c r="C21" s="31" t="s">
        <v>115</v>
      </c>
      <c r="D21" s="36">
        <f t="shared" si="2"/>
        <v>435</v>
      </c>
      <c r="E21" s="36">
        <v>146</v>
      </c>
      <c r="F21" s="36">
        <f>SUM(K21:P21)</f>
        <v>289</v>
      </c>
      <c r="G21" s="36" t="s">
        <v>8</v>
      </c>
      <c r="H21" s="31"/>
      <c r="I21" s="33"/>
      <c r="J21" s="31">
        <v>14</v>
      </c>
      <c r="K21" s="29">
        <v>128</v>
      </c>
      <c r="L21" s="29">
        <v>161</v>
      </c>
      <c r="M21" s="29"/>
      <c r="N21" s="29"/>
      <c r="O21" s="29"/>
      <c r="P21" s="29"/>
      <c r="Q21" s="29"/>
      <c r="R21" s="29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41" s="64" customFormat="1" ht="12.75" hidden="1">
      <c r="A22" s="31" t="s">
        <v>135</v>
      </c>
      <c r="B22" s="65" t="s">
        <v>165</v>
      </c>
      <c r="C22" s="31" t="s">
        <v>124</v>
      </c>
      <c r="D22" s="36">
        <f t="shared" si="2"/>
        <v>254</v>
      </c>
      <c r="E22" s="36">
        <v>82</v>
      </c>
      <c r="F22" s="36">
        <f>SUM(K22:P22)</f>
        <v>172</v>
      </c>
      <c r="G22" s="36">
        <v>38</v>
      </c>
      <c r="H22" s="31">
        <v>28</v>
      </c>
      <c r="I22" s="33"/>
      <c r="J22" s="31">
        <v>10</v>
      </c>
      <c r="K22" s="29">
        <v>80</v>
      </c>
      <c r="L22" s="29">
        <v>92</v>
      </c>
      <c r="M22" s="29"/>
      <c r="N22" s="29"/>
      <c r="O22" s="29"/>
      <c r="P22" s="29"/>
      <c r="Q22" s="29"/>
      <c r="R22" s="29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1:41" s="64" customFormat="1" ht="12.75" hidden="1">
      <c r="A23" s="31" t="s">
        <v>136</v>
      </c>
      <c r="B23" s="65" t="s">
        <v>137</v>
      </c>
      <c r="C23" s="31" t="s">
        <v>92</v>
      </c>
      <c r="D23" s="36">
        <f t="shared" si="2"/>
        <v>142</v>
      </c>
      <c r="E23" s="36">
        <v>50</v>
      </c>
      <c r="F23" s="36">
        <f>SUM(K23:P23)</f>
        <v>92</v>
      </c>
      <c r="G23" s="36">
        <v>54</v>
      </c>
      <c r="H23" s="31">
        <v>54</v>
      </c>
      <c r="I23" s="33"/>
      <c r="J23" s="31">
        <v>6</v>
      </c>
      <c r="K23" s="29">
        <v>0</v>
      </c>
      <c r="L23" s="29">
        <v>92</v>
      </c>
      <c r="M23" s="29"/>
      <c r="N23" s="29"/>
      <c r="O23" s="29"/>
      <c r="P23" s="29"/>
      <c r="Q23" s="29"/>
      <c r="R23" s="29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1:41" s="64" customFormat="1" ht="25.5">
      <c r="A24" s="33" t="s">
        <v>38</v>
      </c>
      <c r="B24" s="37" t="s">
        <v>39</v>
      </c>
      <c r="C24" s="33" t="s">
        <v>217</v>
      </c>
      <c r="D24" s="38">
        <f aca="true" t="shared" si="5" ref="D24:J24">SUM(D25:D30)</f>
        <v>765</v>
      </c>
      <c r="E24" s="38">
        <f t="shared" si="5"/>
        <v>255</v>
      </c>
      <c r="F24" s="38">
        <f t="shared" si="5"/>
        <v>510</v>
      </c>
      <c r="G24" s="38">
        <f t="shared" si="5"/>
        <v>410</v>
      </c>
      <c r="H24" s="38">
        <f t="shared" si="5"/>
        <v>172</v>
      </c>
      <c r="I24" s="38">
        <f t="shared" si="5"/>
        <v>0</v>
      </c>
      <c r="J24" s="38">
        <f t="shared" si="5"/>
        <v>52</v>
      </c>
      <c r="K24" s="29"/>
      <c r="L24" s="29"/>
      <c r="M24" s="29"/>
      <c r="N24" s="29"/>
      <c r="O24" s="29"/>
      <c r="P24" s="29"/>
      <c r="Q24" s="29"/>
      <c r="R24" s="29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</row>
    <row r="25" spans="1:41" s="64" customFormat="1" ht="12.75">
      <c r="A25" s="31" t="s">
        <v>40</v>
      </c>
      <c r="B25" s="59" t="s">
        <v>41</v>
      </c>
      <c r="C25" s="31" t="s">
        <v>118</v>
      </c>
      <c r="D25" s="36">
        <f aca="true" t="shared" si="6" ref="D25:D30">F25+E25</f>
        <v>58</v>
      </c>
      <c r="E25" s="36">
        <v>9</v>
      </c>
      <c r="F25" s="36">
        <f aca="true" t="shared" si="7" ref="F25:F30">SUM(K25:R25)</f>
        <v>49</v>
      </c>
      <c r="G25" s="36">
        <v>20</v>
      </c>
      <c r="H25" s="36"/>
      <c r="I25" s="36"/>
      <c r="J25" s="48">
        <v>6</v>
      </c>
      <c r="K25" s="29"/>
      <c r="L25" s="29"/>
      <c r="M25" s="29">
        <v>11</v>
      </c>
      <c r="N25" s="29">
        <v>38</v>
      </c>
      <c r="O25" s="29"/>
      <c r="P25" s="29"/>
      <c r="Q25" s="29"/>
      <c r="R25" s="29"/>
      <c r="S25" s="62" t="s">
        <v>303</v>
      </c>
      <c r="T25" s="62" t="s">
        <v>303</v>
      </c>
      <c r="U25" s="62" t="s">
        <v>303</v>
      </c>
      <c r="V25" s="62" t="s">
        <v>303</v>
      </c>
      <c r="W25" s="62" t="s">
        <v>303</v>
      </c>
      <c r="X25" s="62" t="s">
        <v>303</v>
      </c>
      <c r="Y25" s="62" t="s">
        <v>303</v>
      </c>
      <c r="Z25" s="62" t="s">
        <v>303</v>
      </c>
      <c r="AA25" s="62" t="s">
        <v>303</v>
      </c>
      <c r="AB25" s="62" t="s">
        <v>303</v>
      </c>
      <c r="AC25" s="75"/>
      <c r="AD25" s="75"/>
      <c r="AE25" s="75"/>
      <c r="AF25" s="75"/>
      <c r="AG25" s="75"/>
      <c r="AH25" s="75"/>
      <c r="AI25" s="75"/>
      <c r="AJ25" s="75"/>
      <c r="AK25" s="75"/>
      <c r="AL25" s="62" t="s">
        <v>303</v>
      </c>
      <c r="AM25" s="62" t="s">
        <v>303</v>
      </c>
      <c r="AN25" s="62" t="s">
        <v>303</v>
      </c>
      <c r="AO25" s="62" t="s">
        <v>303</v>
      </c>
    </row>
    <row r="26" spans="1:41" s="64" customFormat="1" ht="12.75">
      <c r="A26" s="31" t="s">
        <v>42</v>
      </c>
      <c r="B26" s="59" t="s">
        <v>43</v>
      </c>
      <c r="C26" s="31" t="s">
        <v>118</v>
      </c>
      <c r="D26" s="36">
        <f t="shared" si="6"/>
        <v>58</v>
      </c>
      <c r="E26" s="36">
        <v>9</v>
      </c>
      <c r="F26" s="36">
        <f t="shared" si="7"/>
        <v>49</v>
      </c>
      <c r="G26" s="36">
        <v>18</v>
      </c>
      <c r="H26" s="36"/>
      <c r="I26" s="36"/>
      <c r="J26" s="48">
        <v>6</v>
      </c>
      <c r="K26" s="29"/>
      <c r="L26" s="29"/>
      <c r="M26" s="29">
        <v>11</v>
      </c>
      <c r="N26" s="29">
        <v>38</v>
      </c>
      <c r="O26" s="29"/>
      <c r="P26" s="29"/>
      <c r="Q26" s="29"/>
      <c r="R26" s="29"/>
      <c r="S26" s="62" t="s">
        <v>303</v>
      </c>
      <c r="T26" s="75"/>
      <c r="U26" s="62" t="s">
        <v>303</v>
      </c>
      <c r="V26" s="62" t="s">
        <v>303</v>
      </c>
      <c r="W26" s="62" t="s">
        <v>303</v>
      </c>
      <c r="X26" s="62" t="s">
        <v>303</v>
      </c>
      <c r="Y26" s="62" t="s">
        <v>303</v>
      </c>
      <c r="Z26" s="62" t="s">
        <v>303</v>
      </c>
      <c r="AA26" s="62" t="s">
        <v>303</v>
      </c>
      <c r="AB26" s="62" t="s">
        <v>303</v>
      </c>
      <c r="AC26" s="75"/>
      <c r="AD26" s="75"/>
      <c r="AE26" s="75"/>
      <c r="AF26" s="75"/>
      <c r="AG26" s="75"/>
      <c r="AH26" s="75"/>
      <c r="AI26" s="75"/>
      <c r="AJ26" s="75"/>
      <c r="AK26" s="75"/>
      <c r="AL26" s="62" t="s">
        <v>303</v>
      </c>
      <c r="AM26" s="62" t="s">
        <v>303</v>
      </c>
      <c r="AN26" s="62" t="s">
        <v>303</v>
      </c>
      <c r="AO26" s="62" t="s">
        <v>303</v>
      </c>
    </row>
    <row r="27" spans="1:41" s="64" customFormat="1" ht="12.75">
      <c r="A27" s="31" t="s">
        <v>44</v>
      </c>
      <c r="B27" s="59" t="s">
        <v>45</v>
      </c>
      <c r="C27" s="31" t="s">
        <v>211</v>
      </c>
      <c r="D27" s="36">
        <f t="shared" si="6"/>
        <v>203</v>
      </c>
      <c r="E27" s="36">
        <v>31</v>
      </c>
      <c r="F27" s="36">
        <f t="shared" si="7"/>
        <v>172</v>
      </c>
      <c r="G27" s="36">
        <v>172</v>
      </c>
      <c r="H27" s="36">
        <v>172</v>
      </c>
      <c r="I27" s="36"/>
      <c r="J27" s="48">
        <v>16</v>
      </c>
      <c r="K27" s="29"/>
      <c r="L27" s="29"/>
      <c r="M27" s="29">
        <v>22</v>
      </c>
      <c r="N27" s="29">
        <v>38</v>
      </c>
      <c r="O27" s="29">
        <v>32</v>
      </c>
      <c r="P27" s="29">
        <v>24</v>
      </c>
      <c r="Q27" s="29">
        <v>32</v>
      </c>
      <c r="R27" s="29">
        <v>24</v>
      </c>
      <c r="S27" s="75"/>
      <c r="T27" s="75"/>
      <c r="U27" s="75"/>
      <c r="V27" s="62" t="s">
        <v>303</v>
      </c>
      <c r="W27" s="62" t="s">
        <v>303</v>
      </c>
      <c r="X27" s="62" t="s">
        <v>303</v>
      </c>
      <c r="Y27" s="75"/>
      <c r="Z27" s="62" t="s">
        <v>303</v>
      </c>
      <c r="AA27" s="62" t="s">
        <v>303</v>
      </c>
      <c r="AB27" s="62" t="s">
        <v>303</v>
      </c>
      <c r="AC27" s="75"/>
      <c r="AD27" s="75"/>
      <c r="AE27" s="75"/>
      <c r="AF27" s="75"/>
      <c r="AG27" s="75"/>
      <c r="AH27" s="75"/>
      <c r="AI27" s="75"/>
      <c r="AJ27" s="75"/>
      <c r="AK27" s="75"/>
      <c r="AL27" s="62" t="s">
        <v>303</v>
      </c>
      <c r="AM27" s="62" t="s">
        <v>303</v>
      </c>
      <c r="AN27" s="62" t="s">
        <v>303</v>
      </c>
      <c r="AO27" s="62" t="s">
        <v>303</v>
      </c>
    </row>
    <row r="28" spans="1:41" s="64" customFormat="1" ht="12.75">
      <c r="A28" s="31" t="s">
        <v>46</v>
      </c>
      <c r="B28" s="59" t="s">
        <v>47</v>
      </c>
      <c r="C28" s="31" t="s">
        <v>204</v>
      </c>
      <c r="D28" s="36">
        <f t="shared" si="6"/>
        <v>344</v>
      </c>
      <c r="E28" s="36">
        <v>172</v>
      </c>
      <c r="F28" s="36">
        <f t="shared" si="7"/>
        <v>172</v>
      </c>
      <c r="G28" s="36">
        <v>164</v>
      </c>
      <c r="H28" s="36"/>
      <c r="I28" s="36"/>
      <c r="J28" s="48">
        <v>12</v>
      </c>
      <c r="K28" s="29"/>
      <c r="L28" s="29"/>
      <c r="M28" s="29">
        <v>22</v>
      </c>
      <c r="N28" s="29">
        <v>38</v>
      </c>
      <c r="O28" s="29">
        <v>32</v>
      </c>
      <c r="P28" s="29">
        <v>24</v>
      </c>
      <c r="Q28" s="29">
        <v>32</v>
      </c>
      <c r="R28" s="29">
        <v>24</v>
      </c>
      <c r="S28" s="75"/>
      <c r="T28" s="62" t="s">
        <v>303</v>
      </c>
      <c r="U28" s="62" t="s">
        <v>303</v>
      </c>
      <c r="V28" s="62" t="s">
        <v>303</v>
      </c>
      <c r="W28" s="75"/>
      <c r="X28" s="62" t="s">
        <v>303</v>
      </c>
      <c r="Y28" s="62" t="s">
        <v>303</v>
      </c>
      <c r="Z28" s="62" t="s">
        <v>303</v>
      </c>
      <c r="AA28" s="62" t="s">
        <v>303</v>
      </c>
      <c r="AB28" s="62" t="s">
        <v>303</v>
      </c>
      <c r="AC28" s="75"/>
      <c r="AD28" s="75"/>
      <c r="AE28" s="75"/>
      <c r="AF28" s="75"/>
      <c r="AG28" s="75"/>
      <c r="AH28" s="75"/>
      <c r="AI28" s="75"/>
      <c r="AJ28" s="75"/>
      <c r="AK28" s="75"/>
      <c r="AL28" s="62" t="s">
        <v>303</v>
      </c>
      <c r="AM28" s="62" t="s">
        <v>303</v>
      </c>
      <c r="AN28" s="62" t="s">
        <v>303</v>
      </c>
      <c r="AO28" s="62" t="s">
        <v>303</v>
      </c>
    </row>
    <row r="29" spans="1:41" s="64" customFormat="1" ht="25.5">
      <c r="A29" s="31" t="s">
        <v>101</v>
      </c>
      <c r="B29" s="59" t="s">
        <v>138</v>
      </c>
      <c r="C29" s="31" t="s">
        <v>92</v>
      </c>
      <c r="D29" s="36">
        <f t="shared" si="6"/>
        <v>48</v>
      </c>
      <c r="E29" s="36">
        <v>16</v>
      </c>
      <c r="F29" s="36">
        <f t="shared" si="7"/>
        <v>32</v>
      </c>
      <c r="G29" s="36">
        <v>18</v>
      </c>
      <c r="H29" s="36"/>
      <c r="I29" s="36"/>
      <c r="J29" s="48">
        <v>6</v>
      </c>
      <c r="K29" s="29"/>
      <c r="L29" s="29"/>
      <c r="M29" s="29"/>
      <c r="N29" s="29"/>
      <c r="O29" s="29"/>
      <c r="P29" s="29"/>
      <c r="Q29" s="29">
        <v>32</v>
      </c>
      <c r="R29" s="29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</row>
    <row r="30" spans="1:41" s="64" customFormat="1" ht="25.5">
      <c r="A30" s="31" t="s">
        <v>102</v>
      </c>
      <c r="B30" s="59" t="s">
        <v>171</v>
      </c>
      <c r="C30" s="31" t="s">
        <v>92</v>
      </c>
      <c r="D30" s="36">
        <f t="shared" si="6"/>
        <v>54</v>
      </c>
      <c r="E30" s="36">
        <v>18</v>
      </c>
      <c r="F30" s="36">
        <f t="shared" si="7"/>
        <v>36</v>
      </c>
      <c r="G30" s="36">
        <v>18</v>
      </c>
      <c r="H30" s="36"/>
      <c r="I30" s="36"/>
      <c r="J30" s="48">
        <v>6</v>
      </c>
      <c r="K30" s="29"/>
      <c r="L30" s="29"/>
      <c r="M30" s="29"/>
      <c r="N30" s="29"/>
      <c r="O30" s="29"/>
      <c r="P30" s="29"/>
      <c r="Q30" s="29"/>
      <c r="R30" s="29">
        <v>36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</row>
    <row r="31" spans="1:41" s="64" customFormat="1" ht="25.5">
      <c r="A31" s="33" t="s">
        <v>48</v>
      </c>
      <c r="B31" s="37" t="s">
        <v>49</v>
      </c>
      <c r="C31" s="33" t="s">
        <v>218</v>
      </c>
      <c r="D31" s="39">
        <f aca="true" t="shared" si="8" ref="D31:J31">SUM(D32:D34)</f>
        <v>255</v>
      </c>
      <c r="E31" s="39">
        <f t="shared" si="8"/>
        <v>85</v>
      </c>
      <c r="F31" s="39">
        <f t="shared" si="8"/>
        <v>170</v>
      </c>
      <c r="G31" s="39">
        <f t="shared" si="8"/>
        <v>72</v>
      </c>
      <c r="H31" s="39">
        <f t="shared" si="8"/>
        <v>30</v>
      </c>
      <c r="I31" s="39">
        <f t="shared" si="8"/>
        <v>0</v>
      </c>
      <c r="J31" s="39">
        <f t="shared" si="8"/>
        <v>22</v>
      </c>
      <c r="K31" s="29"/>
      <c r="L31" s="29"/>
      <c r="M31" s="29"/>
      <c r="N31" s="29"/>
      <c r="O31" s="29"/>
      <c r="P31" s="29"/>
      <c r="Q31" s="29"/>
      <c r="R31" s="29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s="64" customFormat="1" ht="12.75">
      <c r="A32" s="31" t="s">
        <v>50</v>
      </c>
      <c r="B32" s="59" t="s">
        <v>139</v>
      </c>
      <c r="C32" s="31" t="s">
        <v>167</v>
      </c>
      <c r="D32" s="36">
        <f>F32+E32</f>
        <v>111</v>
      </c>
      <c r="E32" s="36">
        <v>37</v>
      </c>
      <c r="F32" s="36">
        <f>SUM(K32:R32)</f>
        <v>74</v>
      </c>
      <c r="G32" s="36">
        <v>36</v>
      </c>
      <c r="H32" s="36"/>
      <c r="I32" s="36"/>
      <c r="J32" s="48">
        <v>8</v>
      </c>
      <c r="K32" s="29"/>
      <c r="L32" s="29"/>
      <c r="M32" s="29">
        <v>55</v>
      </c>
      <c r="N32" s="29">
        <v>19</v>
      </c>
      <c r="O32" s="29"/>
      <c r="P32" s="29"/>
      <c r="Q32" s="29"/>
      <c r="R32" s="29"/>
      <c r="S32" s="75"/>
      <c r="T32" s="62" t="s">
        <v>303</v>
      </c>
      <c r="U32" s="62" t="s">
        <v>303</v>
      </c>
      <c r="V32" s="62" t="s">
        <v>303</v>
      </c>
      <c r="W32" s="75"/>
      <c r="X32" s="75"/>
      <c r="Y32" s="75"/>
      <c r="Z32" s="75"/>
      <c r="AA32" s="75"/>
      <c r="AB32" s="75"/>
      <c r="AC32" s="62" t="s">
        <v>303</v>
      </c>
      <c r="AD32" s="75"/>
      <c r="AE32" s="62" t="s">
        <v>303</v>
      </c>
      <c r="AF32" s="75"/>
      <c r="AG32" s="62" t="s">
        <v>303</v>
      </c>
      <c r="AH32" s="75"/>
      <c r="AI32" s="62" t="s">
        <v>303</v>
      </c>
      <c r="AJ32" s="75"/>
      <c r="AK32" s="62" t="s">
        <v>303</v>
      </c>
      <c r="AL32" s="75"/>
      <c r="AM32" s="75"/>
      <c r="AN32" s="75"/>
      <c r="AO32" s="62" t="s">
        <v>303</v>
      </c>
    </row>
    <row r="33" spans="1:41" s="64" customFormat="1" ht="12.75">
      <c r="A33" s="31" t="s">
        <v>51</v>
      </c>
      <c r="B33" s="59" t="s">
        <v>172</v>
      </c>
      <c r="C33" s="31" t="s">
        <v>118</v>
      </c>
      <c r="D33" s="36">
        <f>F33+E33</f>
        <v>90</v>
      </c>
      <c r="E33" s="36">
        <v>30</v>
      </c>
      <c r="F33" s="36">
        <f>SUM(K33:R33)</f>
        <v>60</v>
      </c>
      <c r="G33" s="36">
        <v>30</v>
      </c>
      <c r="H33" s="36">
        <v>30</v>
      </c>
      <c r="I33" s="36"/>
      <c r="J33" s="48">
        <v>8</v>
      </c>
      <c r="K33" s="29"/>
      <c r="L33" s="29"/>
      <c r="M33" s="29">
        <v>22</v>
      </c>
      <c r="N33" s="29">
        <v>38</v>
      </c>
      <c r="O33" s="29"/>
      <c r="P33" s="29"/>
      <c r="Q33" s="29"/>
      <c r="R33" s="29"/>
      <c r="S33" s="75"/>
      <c r="T33" s="62" t="s">
        <v>303</v>
      </c>
      <c r="U33" s="62" t="s">
        <v>303</v>
      </c>
      <c r="V33" s="62" t="s">
        <v>303</v>
      </c>
      <c r="W33" s="75"/>
      <c r="X33" s="75"/>
      <c r="Y33" s="75"/>
      <c r="Z33" s="75"/>
      <c r="AA33" s="75"/>
      <c r="AB33" s="75"/>
      <c r="AC33" s="62" t="s">
        <v>303</v>
      </c>
      <c r="AD33" s="75"/>
      <c r="AE33" s="62" t="s">
        <v>303</v>
      </c>
      <c r="AF33" s="75"/>
      <c r="AG33" s="62" t="s">
        <v>303</v>
      </c>
      <c r="AH33" s="75"/>
      <c r="AI33" s="62" t="s">
        <v>303</v>
      </c>
      <c r="AJ33" s="75"/>
      <c r="AK33" s="62" t="s">
        <v>303</v>
      </c>
      <c r="AL33" s="75"/>
      <c r="AM33" s="75"/>
      <c r="AN33" s="75"/>
      <c r="AO33" s="62" t="s">
        <v>303</v>
      </c>
    </row>
    <row r="34" spans="1:41" s="64" customFormat="1" ht="25.5">
      <c r="A34" s="31" t="s">
        <v>52</v>
      </c>
      <c r="B34" s="59" t="s">
        <v>173</v>
      </c>
      <c r="C34" s="31" t="s">
        <v>92</v>
      </c>
      <c r="D34" s="36">
        <f>F34+E34</f>
        <v>54</v>
      </c>
      <c r="E34" s="36">
        <v>18</v>
      </c>
      <c r="F34" s="36">
        <f>SUM(K34:R34)</f>
        <v>36</v>
      </c>
      <c r="G34" s="36">
        <v>6</v>
      </c>
      <c r="H34" s="36"/>
      <c r="I34" s="36"/>
      <c r="J34" s="48">
        <v>6</v>
      </c>
      <c r="K34" s="29"/>
      <c r="L34" s="29"/>
      <c r="M34" s="29"/>
      <c r="N34" s="29"/>
      <c r="O34" s="29"/>
      <c r="P34" s="29">
        <v>36</v>
      </c>
      <c r="Q34" s="29"/>
      <c r="R34" s="29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</row>
    <row r="35" spans="1:41" s="64" customFormat="1" ht="12.75">
      <c r="A35" s="33" t="s">
        <v>54</v>
      </c>
      <c r="B35" s="37" t="s">
        <v>55</v>
      </c>
      <c r="C35" s="33" t="s">
        <v>276</v>
      </c>
      <c r="D35" s="39">
        <f aca="true" t="shared" si="9" ref="D35:J35">D36+D51</f>
        <v>3416</v>
      </c>
      <c r="E35" s="39">
        <f t="shared" si="9"/>
        <v>1208</v>
      </c>
      <c r="F35" s="39">
        <f t="shared" si="9"/>
        <v>2208</v>
      </c>
      <c r="G35" s="39">
        <f t="shared" si="9"/>
        <v>814</v>
      </c>
      <c r="H35" s="39">
        <f t="shared" si="9"/>
        <v>440</v>
      </c>
      <c r="I35" s="39">
        <f t="shared" si="9"/>
        <v>110</v>
      </c>
      <c r="J35" s="39">
        <f t="shared" si="9"/>
        <v>226</v>
      </c>
      <c r="K35" s="29"/>
      <c r="L35" s="29"/>
      <c r="M35" s="29"/>
      <c r="N35" s="29"/>
      <c r="O35" s="29"/>
      <c r="P35" s="29"/>
      <c r="Q35" s="29"/>
      <c r="R35" s="29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</row>
    <row r="36" spans="1:41" s="64" customFormat="1" ht="25.5">
      <c r="A36" s="33" t="s">
        <v>56</v>
      </c>
      <c r="B36" s="37" t="s">
        <v>57</v>
      </c>
      <c r="C36" s="33" t="s">
        <v>219</v>
      </c>
      <c r="D36" s="39">
        <f aca="true" t="shared" si="10" ref="D36:J36">SUM(D37:D50)</f>
        <v>1638</v>
      </c>
      <c r="E36" s="39">
        <f t="shared" si="10"/>
        <v>546</v>
      </c>
      <c r="F36" s="39">
        <f t="shared" si="10"/>
        <v>1092</v>
      </c>
      <c r="G36" s="39">
        <f t="shared" si="10"/>
        <v>460</v>
      </c>
      <c r="H36" s="39">
        <f t="shared" si="10"/>
        <v>324</v>
      </c>
      <c r="I36" s="39">
        <f t="shared" si="10"/>
        <v>0</v>
      </c>
      <c r="J36" s="39">
        <f t="shared" si="10"/>
        <v>96</v>
      </c>
      <c r="K36" s="29"/>
      <c r="L36" s="29"/>
      <c r="M36" s="29"/>
      <c r="N36" s="29"/>
      <c r="O36" s="29"/>
      <c r="P36" s="29"/>
      <c r="Q36" s="29"/>
      <c r="R36" s="29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</row>
    <row r="37" spans="1:41" s="49" customFormat="1" ht="16.5" customHeight="1">
      <c r="A37" s="31" t="s">
        <v>58</v>
      </c>
      <c r="B37" s="59" t="s">
        <v>174</v>
      </c>
      <c r="C37" s="31" t="s">
        <v>118</v>
      </c>
      <c r="D37" s="36">
        <f aca="true" t="shared" si="11" ref="D37:D50">F37+E37</f>
        <v>180</v>
      </c>
      <c r="E37" s="36">
        <v>60</v>
      </c>
      <c r="F37" s="36">
        <f aca="true" t="shared" si="12" ref="F37:F50">SUM(K37:R37)</f>
        <v>120</v>
      </c>
      <c r="G37" s="36">
        <v>120</v>
      </c>
      <c r="H37" s="36">
        <v>120</v>
      </c>
      <c r="I37" s="36"/>
      <c r="J37" s="48">
        <v>8</v>
      </c>
      <c r="K37" s="29"/>
      <c r="L37" s="29"/>
      <c r="M37" s="29">
        <v>44</v>
      </c>
      <c r="N37" s="29">
        <v>76</v>
      </c>
      <c r="O37" s="29"/>
      <c r="P37" s="29"/>
      <c r="Q37" s="29"/>
      <c r="R37" s="29"/>
      <c r="S37" s="62" t="s">
        <v>303</v>
      </c>
      <c r="T37" s="62" t="s">
        <v>303</v>
      </c>
      <c r="U37" s="62" t="s">
        <v>303</v>
      </c>
      <c r="V37" s="62" t="s">
        <v>303</v>
      </c>
      <c r="W37" s="62" t="s">
        <v>303</v>
      </c>
      <c r="X37" s="62" t="s">
        <v>303</v>
      </c>
      <c r="Y37" s="62" t="s">
        <v>303</v>
      </c>
      <c r="Z37" s="75"/>
      <c r="AA37" s="75"/>
      <c r="AB37" s="75"/>
      <c r="AC37" s="62" t="s">
        <v>303</v>
      </c>
      <c r="AD37" s="62" t="s">
        <v>303</v>
      </c>
      <c r="AE37" s="62" t="s">
        <v>303</v>
      </c>
      <c r="AF37" s="62" t="s">
        <v>303</v>
      </c>
      <c r="AG37" s="62" t="s">
        <v>303</v>
      </c>
      <c r="AH37" s="62" t="s">
        <v>303</v>
      </c>
      <c r="AI37" s="62" t="s">
        <v>303</v>
      </c>
      <c r="AJ37" s="62" t="s">
        <v>303</v>
      </c>
      <c r="AK37" s="62" t="s">
        <v>303</v>
      </c>
      <c r="AL37" s="62" t="s">
        <v>303</v>
      </c>
      <c r="AM37" s="62" t="s">
        <v>303</v>
      </c>
      <c r="AN37" s="62" t="s">
        <v>303</v>
      </c>
      <c r="AO37" s="62" t="s">
        <v>303</v>
      </c>
    </row>
    <row r="38" spans="1:41" s="66" customFormat="1" ht="12.75">
      <c r="A38" s="31" t="s">
        <v>59</v>
      </c>
      <c r="B38" s="59" t="s">
        <v>175</v>
      </c>
      <c r="C38" s="31" t="s">
        <v>91</v>
      </c>
      <c r="D38" s="36">
        <f t="shared" si="11"/>
        <v>72</v>
      </c>
      <c r="E38" s="36">
        <v>24</v>
      </c>
      <c r="F38" s="36">
        <f t="shared" si="12"/>
        <v>48</v>
      </c>
      <c r="G38" s="36">
        <v>48</v>
      </c>
      <c r="H38" s="36">
        <v>48</v>
      </c>
      <c r="I38" s="36"/>
      <c r="J38" s="48">
        <v>6</v>
      </c>
      <c r="K38" s="29"/>
      <c r="L38" s="29"/>
      <c r="M38" s="29"/>
      <c r="N38" s="29"/>
      <c r="O38" s="29">
        <v>48</v>
      </c>
      <c r="P38" s="29"/>
      <c r="Q38" s="29"/>
      <c r="R38" s="29"/>
      <c r="S38" s="62" t="s">
        <v>303</v>
      </c>
      <c r="T38" s="62" t="s">
        <v>303</v>
      </c>
      <c r="U38" s="62" t="s">
        <v>303</v>
      </c>
      <c r="V38" s="62" t="s">
        <v>303</v>
      </c>
      <c r="W38" s="62" t="s">
        <v>303</v>
      </c>
      <c r="X38" s="62" t="s">
        <v>303</v>
      </c>
      <c r="Y38" s="62" t="s">
        <v>303</v>
      </c>
      <c r="Z38" s="75"/>
      <c r="AA38" s="75"/>
      <c r="AB38" s="75"/>
      <c r="AC38" s="62" t="s">
        <v>303</v>
      </c>
      <c r="AD38" s="62" t="s">
        <v>303</v>
      </c>
      <c r="AE38" s="62" t="s">
        <v>303</v>
      </c>
      <c r="AF38" s="62" t="s">
        <v>303</v>
      </c>
      <c r="AG38" s="62" t="s">
        <v>303</v>
      </c>
      <c r="AH38" s="62" t="s">
        <v>303</v>
      </c>
      <c r="AI38" s="62" t="s">
        <v>303</v>
      </c>
      <c r="AJ38" s="62" t="s">
        <v>303</v>
      </c>
      <c r="AK38" s="62" t="s">
        <v>303</v>
      </c>
      <c r="AL38" s="62" t="s">
        <v>303</v>
      </c>
      <c r="AM38" s="62" t="s">
        <v>303</v>
      </c>
      <c r="AN38" s="62" t="s">
        <v>303</v>
      </c>
      <c r="AO38" s="62" t="s">
        <v>303</v>
      </c>
    </row>
    <row r="39" spans="1:41" s="66" customFormat="1" ht="12.75">
      <c r="A39" s="31" t="s">
        <v>60</v>
      </c>
      <c r="B39" s="59" t="s">
        <v>176</v>
      </c>
      <c r="C39" s="31" t="s">
        <v>118</v>
      </c>
      <c r="D39" s="36">
        <f t="shared" si="11"/>
        <v>152</v>
      </c>
      <c r="E39" s="36">
        <v>51</v>
      </c>
      <c r="F39" s="36">
        <f t="shared" si="12"/>
        <v>101</v>
      </c>
      <c r="G39" s="36">
        <v>20</v>
      </c>
      <c r="H39" s="36">
        <v>18</v>
      </c>
      <c r="I39" s="36"/>
      <c r="J39" s="48">
        <v>8</v>
      </c>
      <c r="K39" s="29"/>
      <c r="L39" s="29"/>
      <c r="M39" s="29">
        <v>44</v>
      </c>
      <c r="N39" s="29">
        <v>57</v>
      </c>
      <c r="O39" s="29"/>
      <c r="P39" s="29"/>
      <c r="Q39" s="29"/>
      <c r="R39" s="29"/>
      <c r="S39" s="62" t="s">
        <v>303</v>
      </c>
      <c r="T39" s="62" t="s">
        <v>303</v>
      </c>
      <c r="U39" s="62" t="s">
        <v>303</v>
      </c>
      <c r="V39" s="62" t="s">
        <v>303</v>
      </c>
      <c r="W39" s="62" t="s">
        <v>303</v>
      </c>
      <c r="X39" s="62" t="s">
        <v>303</v>
      </c>
      <c r="Y39" s="62" t="s">
        <v>303</v>
      </c>
      <c r="Z39" s="75"/>
      <c r="AA39" s="75"/>
      <c r="AB39" s="75"/>
      <c r="AC39" s="62" t="s">
        <v>303</v>
      </c>
      <c r="AD39" s="62" t="s">
        <v>303</v>
      </c>
      <c r="AE39" s="62" t="s">
        <v>303</v>
      </c>
      <c r="AF39" s="62" t="s">
        <v>303</v>
      </c>
      <c r="AG39" s="62" t="s">
        <v>303</v>
      </c>
      <c r="AH39" s="62" t="s">
        <v>303</v>
      </c>
      <c r="AI39" s="62" t="s">
        <v>303</v>
      </c>
      <c r="AJ39" s="62" t="s">
        <v>303</v>
      </c>
      <c r="AK39" s="62" t="s">
        <v>303</v>
      </c>
      <c r="AL39" s="62" t="s">
        <v>303</v>
      </c>
      <c r="AM39" s="62" t="s">
        <v>303</v>
      </c>
      <c r="AN39" s="62" t="s">
        <v>303</v>
      </c>
      <c r="AO39" s="62" t="s">
        <v>303</v>
      </c>
    </row>
    <row r="40" spans="1:41" s="49" customFormat="1" ht="14.25" customHeight="1">
      <c r="A40" s="31" t="s">
        <v>61</v>
      </c>
      <c r="B40" s="59" t="s">
        <v>177</v>
      </c>
      <c r="C40" s="31" t="s">
        <v>91</v>
      </c>
      <c r="D40" s="36">
        <f t="shared" si="11"/>
        <v>115</v>
      </c>
      <c r="E40" s="36">
        <v>38</v>
      </c>
      <c r="F40" s="36">
        <f t="shared" si="12"/>
        <v>77</v>
      </c>
      <c r="G40" s="36">
        <v>14</v>
      </c>
      <c r="H40" s="36">
        <v>14</v>
      </c>
      <c r="I40" s="36"/>
      <c r="J40" s="48">
        <v>6</v>
      </c>
      <c r="K40" s="29"/>
      <c r="L40" s="29"/>
      <c r="M40" s="29">
        <v>77</v>
      </c>
      <c r="N40" s="29"/>
      <c r="O40" s="29"/>
      <c r="P40" s="29"/>
      <c r="Q40" s="29"/>
      <c r="R40" s="29"/>
      <c r="S40" s="62" t="s">
        <v>303</v>
      </c>
      <c r="T40" s="62" t="s">
        <v>303</v>
      </c>
      <c r="U40" s="62" t="s">
        <v>303</v>
      </c>
      <c r="V40" s="62" t="s">
        <v>303</v>
      </c>
      <c r="W40" s="62" t="s">
        <v>303</v>
      </c>
      <c r="X40" s="62" t="s">
        <v>303</v>
      </c>
      <c r="Y40" s="62" t="s">
        <v>303</v>
      </c>
      <c r="Z40" s="75"/>
      <c r="AA40" s="75"/>
      <c r="AB40" s="75"/>
      <c r="AC40" s="62" t="s">
        <v>303</v>
      </c>
      <c r="AD40" s="62" t="s">
        <v>303</v>
      </c>
      <c r="AE40" s="62" t="s">
        <v>303</v>
      </c>
      <c r="AF40" s="62" t="s">
        <v>303</v>
      </c>
      <c r="AG40" s="62" t="s">
        <v>303</v>
      </c>
      <c r="AH40" s="62" t="s">
        <v>303</v>
      </c>
      <c r="AI40" s="62" t="s">
        <v>303</v>
      </c>
      <c r="AJ40" s="62" t="s">
        <v>303</v>
      </c>
      <c r="AK40" s="62" t="s">
        <v>303</v>
      </c>
      <c r="AL40" s="62" t="s">
        <v>303</v>
      </c>
      <c r="AM40" s="62" t="s">
        <v>303</v>
      </c>
      <c r="AN40" s="62" t="s">
        <v>303</v>
      </c>
      <c r="AO40" s="62" t="s">
        <v>303</v>
      </c>
    </row>
    <row r="41" spans="1:41" s="66" customFormat="1" ht="25.5">
      <c r="A41" s="31" t="s">
        <v>62</v>
      </c>
      <c r="B41" s="59" t="s">
        <v>178</v>
      </c>
      <c r="C41" s="31" t="s">
        <v>92</v>
      </c>
      <c r="D41" s="36">
        <f t="shared" si="11"/>
        <v>57</v>
      </c>
      <c r="E41" s="36">
        <v>19</v>
      </c>
      <c r="F41" s="36">
        <f t="shared" si="12"/>
        <v>38</v>
      </c>
      <c r="G41" s="36">
        <v>10</v>
      </c>
      <c r="H41" s="36">
        <v>4</v>
      </c>
      <c r="I41" s="36"/>
      <c r="J41" s="48">
        <v>6</v>
      </c>
      <c r="K41" s="29"/>
      <c r="L41" s="29"/>
      <c r="M41" s="29"/>
      <c r="N41" s="29">
        <v>38</v>
      </c>
      <c r="O41" s="29"/>
      <c r="P41" s="29"/>
      <c r="Q41" s="29"/>
      <c r="R41" s="29"/>
      <c r="S41" s="62" t="s">
        <v>303</v>
      </c>
      <c r="T41" s="62" t="s">
        <v>303</v>
      </c>
      <c r="U41" s="62" t="s">
        <v>303</v>
      </c>
      <c r="V41" s="62" t="s">
        <v>303</v>
      </c>
      <c r="W41" s="62" t="s">
        <v>303</v>
      </c>
      <c r="X41" s="62" t="s">
        <v>303</v>
      </c>
      <c r="Y41" s="62" t="s">
        <v>303</v>
      </c>
      <c r="Z41" s="75"/>
      <c r="AA41" s="75"/>
      <c r="AB41" s="75"/>
      <c r="AC41" s="62" t="s">
        <v>303</v>
      </c>
      <c r="AD41" s="62" t="s">
        <v>303</v>
      </c>
      <c r="AE41" s="62" t="s">
        <v>303</v>
      </c>
      <c r="AF41" s="62" t="s">
        <v>303</v>
      </c>
      <c r="AG41" s="62" t="s">
        <v>303</v>
      </c>
      <c r="AH41" s="62" t="s">
        <v>303</v>
      </c>
      <c r="AI41" s="62" t="s">
        <v>303</v>
      </c>
      <c r="AJ41" s="62" t="s">
        <v>303</v>
      </c>
      <c r="AK41" s="62" t="s">
        <v>303</v>
      </c>
      <c r="AL41" s="62" t="s">
        <v>303</v>
      </c>
      <c r="AM41" s="62" t="s">
        <v>303</v>
      </c>
      <c r="AN41" s="62" t="s">
        <v>303</v>
      </c>
      <c r="AO41" s="62" t="s">
        <v>303</v>
      </c>
    </row>
    <row r="42" spans="1:41" s="64" customFormat="1" ht="25.5">
      <c r="A42" s="31" t="s">
        <v>63</v>
      </c>
      <c r="B42" s="59" t="s">
        <v>179</v>
      </c>
      <c r="C42" s="31" t="s">
        <v>91</v>
      </c>
      <c r="D42" s="36">
        <f t="shared" si="11"/>
        <v>143</v>
      </c>
      <c r="E42" s="36">
        <v>48</v>
      </c>
      <c r="F42" s="36">
        <f t="shared" si="12"/>
        <v>95</v>
      </c>
      <c r="G42" s="36">
        <v>24</v>
      </c>
      <c r="H42" s="36">
        <v>18</v>
      </c>
      <c r="I42" s="36"/>
      <c r="J42" s="48">
        <v>8</v>
      </c>
      <c r="K42" s="29"/>
      <c r="L42" s="29"/>
      <c r="M42" s="29"/>
      <c r="N42" s="29">
        <v>95</v>
      </c>
      <c r="O42" s="29"/>
      <c r="P42" s="29"/>
      <c r="Q42" s="29"/>
      <c r="R42" s="29"/>
      <c r="S42" s="62" t="s">
        <v>303</v>
      </c>
      <c r="T42" s="62" t="s">
        <v>303</v>
      </c>
      <c r="U42" s="62" t="s">
        <v>303</v>
      </c>
      <c r="V42" s="62" t="s">
        <v>303</v>
      </c>
      <c r="W42" s="62" t="s">
        <v>303</v>
      </c>
      <c r="X42" s="62" t="s">
        <v>303</v>
      </c>
      <c r="Y42" s="62" t="s">
        <v>303</v>
      </c>
      <c r="Z42" s="75"/>
      <c r="AA42" s="75"/>
      <c r="AB42" s="75"/>
      <c r="AC42" s="62" t="s">
        <v>303</v>
      </c>
      <c r="AD42" s="62" t="s">
        <v>303</v>
      </c>
      <c r="AE42" s="62" t="s">
        <v>303</v>
      </c>
      <c r="AF42" s="62" t="s">
        <v>303</v>
      </c>
      <c r="AG42" s="62" t="s">
        <v>303</v>
      </c>
      <c r="AH42" s="62" t="s">
        <v>303</v>
      </c>
      <c r="AI42" s="62" t="s">
        <v>303</v>
      </c>
      <c r="AJ42" s="62" t="s">
        <v>303</v>
      </c>
      <c r="AK42" s="62" t="s">
        <v>303</v>
      </c>
      <c r="AL42" s="62" t="s">
        <v>303</v>
      </c>
      <c r="AM42" s="62" t="s">
        <v>303</v>
      </c>
      <c r="AN42" s="62" t="s">
        <v>303</v>
      </c>
      <c r="AO42" s="62" t="s">
        <v>303</v>
      </c>
    </row>
    <row r="43" spans="1:41" s="64" customFormat="1" ht="12.75">
      <c r="A43" s="31" t="s">
        <v>64</v>
      </c>
      <c r="B43" s="59" t="s">
        <v>180</v>
      </c>
      <c r="C43" s="31" t="s">
        <v>167</v>
      </c>
      <c r="D43" s="36">
        <f t="shared" si="11"/>
        <v>168</v>
      </c>
      <c r="E43" s="36">
        <v>56</v>
      </c>
      <c r="F43" s="36">
        <f t="shared" si="12"/>
        <v>112</v>
      </c>
      <c r="G43" s="36">
        <v>38</v>
      </c>
      <c r="H43" s="36"/>
      <c r="I43" s="36"/>
      <c r="J43" s="48">
        <v>8</v>
      </c>
      <c r="K43" s="29"/>
      <c r="L43" s="29"/>
      <c r="M43" s="29"/>
      <c r="N43" s="29"/>
      <c r="O43" s="29">
        <v>64</v>
      </c>
      <c r="P43" s="29">
        <v>48</v>
      </c>
      <c r="Q43" s="29"/>
      <c r="R43" s="29"/>
      <c r="S43" s="62" t="s">
        <v>303</v>
      </c>
      <c r="T43" s="62" t="s">
        <v>303</v>
      </c>
      <c r="U43" s="62" t="s">
        <v>303</v>
      </c>
      <c r="V43" s="62" t="s">
        <v>303</v>
      </c>
      <c r="W43" s="62" t="s">
        <v>303</v>
      </c>
      <c r="X43" s="62" t="s">
        <v>303</v>
      </c>
      <c r="Y43" s="62" t="s">
        <v>303</v>
      </c>
      <c r="Z43" s="75"/>
      <c r="AA43" s="75"/>
      <c r="AB43" s="75"/>
      <c r="AC43" s="62" t="s">
        <v>303</v>
      </c>
      <c r="AD43" s="62" t="s">
        <v>303</v>
      </c>
      <c r="AE43" s="62" t="s">
        <v>303</v>
      </c>
      <c r="AF43" s="62" t="s">
        <v>303</v>
      </c>
      <c r="AG43" s="62" t="s">
        <v>303</v>
      </c>
      <c r="AH43" s="62" t="s">
        <v>303</v>
      </c>
      <c r="AI43" s="62" t="s">
        <v>303</v>
      </c>
      <c r="AJ43" s="62" t="s">
        <v>303</v>
      </c>
      <c r="AK43" s="62" t="s">
        <v>303</v>
      </c>
      <c r="AL43" s="62" t="s">
        <v>303</v>
      </c>
      <c r="AM43" s="62" t="s">
        <v>303</v>
      </c>
      <c r="AN43" s="62" t="s">
        <v>303</v>
      </c>
      <c r="AO43" s="62" t="s">
        <v>303</v>
      </c>
    </row>
    <row r="44" spans="1:41" s="64" customFormat="1" ht="12.75">
      <c r="A44" s="31" t="s">
        <v>65</v>
      </c>
      <c r="B44" s="59" t="s">
        <v>181</v>
      </c>
      <c r="C44" s="31" t="s">
        <v>91</v>
      </c>
      <c r="D44" s="36">
        <f t="shared" si="11"/>
        <v>96</v>
      </c>
      <c r="E44" s="36">
        <v>32</v>
      </c>
      <c r="F44" s="36">
        <f t="shared" si="12"/>
        <v>64</v>
      </c>
      <c r="G44" s="36">
        <v>18</v>
      </c>
      <c r="H44" s="36"/>
      <c r="I44" s="36"/>
      <c r="J44" s="48">
        <v>6</v>
      </c>
      <c r="K44" s="29"/>
      <c r="L44" s="29"/>
      <c r="M44" s="29"/>
      <c r="N44" s="29"/>
      <c r="O44" s="29">
        <v>64</v>
      </c>
      <c r="P44" s="29"/>
      <c r="Q44" s="29"/>
      <c r="R44" s="29"/>
      <c r="S44" s="62" t="s">
        <v>303</v>
      </c>
      <c r="T44" s="62" t="s">
        <v>303</v>
      </c>
      <c r="U44" s="62" t="s">
        <v>303</v>
      </c>
      <c r="V44" s="62" t="s">
        <v>303</v>
      </c>
      <c r="W44" s="62" t="s">
        <v>303</v>
      </c>
      <c r="X44" s="62" t="s">
        <v>303</v>
      </c>
      <c r="Y44" s="62" t="s">
        <v>303</v>
      </c>
      <c r="Z44" s="75"/>
      <c r="AA44" s="75"/>
      <c r="AB44" s="75"/>
      <c r="AC44" s="62" t="s">
        <v>303</v>
      </c>
      <c r="AD44" s="62" t="s">
        <v>303</v>
      </c>
      <c r="AE44" s="62" t="s">
        <v>303</v>
      </c>
      <c r="AF44" s="62" t="s">
        <v>303</v>
      </c>
      <c r="AG44" s="62" t="s">
        <v>303</v>
      </c>
      <c r="AH44" s="62" t="s">
        <v>303</v>
      </c>
      <c r="AI44" s="62" t="s">
        <v>303</v>
      </c>
      <c r="AJ44" s="62" t="s">
        <v>303</v>
      </c>
      <c r="AK44" s="62" t="s">
        <v>303</v>
      </c>
      <c r="AL44" s="62" t="s">
        <v>303</v>
      </c>
      <c r="AM44" s="62" t="s">
        <v>303</v>
      </c>
      <c r="AN44" s="62" t="s">
        <v>303</v>
      </c>
      <c r="AO44" s="62" t="s">
        <v>303</v>
      </c>
    </row>
    <row r="45" spans="1:41" s="64" customFormat="1" ht="25.5">
      <c r="A45" s="31" t="s">
        <v>66</v>
      </c>
      <c r="B45" s="59" t="s">
        <v>53</v>
      </c>
      <c r="C45" s="31" t="s">
        <v>92</v>
      </c>
      <c r="D45" s="36">
        <f t="shared" si="11"/>
        <v>96</v>
      </c>
      <c r="E45" s="36">
        <v>32</v>
      </c>
      <c r="F45" s="36">
        <f t="shared" si="12"/>
        <v>64</v>
      </c>
      <c r="G45" s="36">
        <v>46</v>
      </c>
      <c r="H45" s="36">
        <v>46</v>
      </c>
      <c r="I45" s="36"/>
      <c r="J45" s="48">
        <v>6</v>
      </c>
      <c r="K45" s="29"/>
      <c r="L45" s="29"/>
      <c r="M45" s="29"/>
      <c r="N45" s="29"/>
      <c r="O45" s="29">
        <v>64</v>
      </c>
      <c r="P45" s="29"/>
      <c r="Q45" s="29"/>
      <c r="R45" s="29"/>
      <c r="S45" s="62" t="s">
        <v>303</v>
      </c>
      <c r="T45" s="62" t="s">
        <v>303</v>
      </c>
      <c r="U45" s="62" t="s">
        <v>303</v>
      </c>
      <c r="V45" s="62" t="s">
        <v>303</v>
      </c>
      <c r="W45" s="62" t="s">
        <v>303</v>
      </c>
      <c r="X45" s="62" t="s">
        <v>303</v>
      </c>
      <c r="Y45" s="62" t="s">
        <v>303</v>
      </c>
      <c r="Z45" s="75"/>
      <c r="AA45" s="75"/>
      <c r="AB45" s="75"/>
      <c r="AC45" s="62" t="s">
        <v>303</v>
      </c>
      <c r="AD45" s="62" t="s">
        <v>303</v>
      </c>
      <c r="AE45" s="62" t="s">
        <v>303</v>
      </c>
      <c r="AF45" s="62" t="s">
        <v>303</v>
      </c>
      <c r="AG45" s="62" t="s">
        <v>303</v>
      </c>
      <c r="AH45" s="62" t="s">
        <v>303</v>
      </c>
      <c r="AI45" s="62" t="s">
        <v>303</v>
      </c>
      <c r="AJ45" s="62" t="s">
        <v>303</v>
      </c>
      <c r="AK45" s="62" t="s">
        <v>303</v>
      </c>
      <c r="AL45" s="62" t="s">
        <v>303</v>
      </c>
      <c r="AM45" s="62" t="s">
        <v>303</v>
      </c>
      <c r="AN45" s="62" t="s">
        <v>303</v>
      </c>
      <c r="AO45" s="62" t="s">
        <v>303</v>
      </c>
    </row>
    <row r="46" spans="1:41" s="49" customFormat="1" ht="40.5" customHeight="1">
      <c r="A46" s="31" t="s">
        <v>67</v>
      </c>
      <c r="B46" s="59" t="s">
        <v>182</v>
      </c>
      <c r="C46" s="31" t="s">
        <v>92</v>
      </c>
      <c r="D46" s="36">
        <f t="shared" si="11"/>
        <v>126</v>
      </c>
      <c r="E46" s="36">
        <v>42</v>
      </c>
      <c r="F46" s="36">
        <f t="shared" si="12"/>
        <v>84</v>
      </c>
      <c r="G46" s="36">
        <v>28</v>
      </c>
      <c r="H46" s="36">
        <v>16</v>
      </c>
      <c r="I46" s="36"/>
      <c r="J46" s="48">
        <v>6</v>
      </c>
      <c r="K46" s="29"/>
      <c r="L46" s="29"/>
      <c r="M46" s="29"/>
      <c r="N46" s="29"/>
      <c r="O46" s="29"/>
      <c r="P46" s="29">
        <v>84</v>
      </c>
      <c r="Q46" s="29"/>
      <c r="R46" s="29"/>
      <c r="S46" s="62" t="s">
        <v>303</v>
      </c>
      <c r="T46" s="62" t="s">
        <v>303</v>
      </c>
      <c r="U46" s="62" t="s">
        <v>303</v>
      </c>
      <c r="V46" s="62" t="s">
        <v>303</v>
      </c>
      <c r="W46" s="62" t="s">
        <v>303</v>
      </c>
      <c r="X46" s="62" t="s">
        <v>303</v>
      </c>
      <c r="Y46" s="62" t="s">
        <v>303</v>
      </c>
      <c r="Z46" s="75"/>
      <c r="AA46" s="75"/>
      <c r="AB46" s="75"/>
      <c r="AC46" s="62" t="s">
        <v>303</v>
      </c>
      <c r="AD46" s="62" t="s">
        <v>303</v>
      </c>
      <c r="AE46" s="62" t="s">
        <v>303</v>
      </c>
      <c r="AF46" s="62" t="s">
        <v>303</v>
      </c>
      <c r="AG46" s="62" t="s">
        <v>303</v>
      </c>
      <c r="AH46" s="62" t="s">
        <v>303</v>
      </c>
      <c r="AI46" s="62" t="s">
        <v>303</v>
      </c>
      <c r="AJ46" s="62" t="s">
        <v>303</v>
      </c>
      <c r="AK46" s="62" t="s">
        <v>303</v>
      </c>
      <c r="AL46" s="62" t="s">
        <v>303</v>
      </c>
      <c r="AM46" s="62" t="s">
        <v>303</v>
      </c>
      <c r="AN46" s="62" t="s">
        <v>303</v>
      </c>
      <c r="AO46" s="62" t="s">
        <v>303</v>
      </c>
    </row>
    <row r="47" spans="1:41" s="66" customFormat="1" ht="12.75" customHeight="1">
      <c r="A47" s="31" t="s">
        <v>68</v>
      </c>
      <c r="B47" s="59" t="s">
        <v>69</v>
      </c>
      <c r="C47" s="31" t="s">
        <v>118</v>
      </c>
      <c r="D47" s="36">
        <f t="shared" si="11"/>
        <v>102</v>
      </c>
      <c r="E47" s="36">
        <v>34</v>
      </c>
      <c r="F47" s="36">
        <f t="shared" si="12"/>
        <v>68</v>
      </c>
      <c r="G47" s="36">
        <v>24</v>
      </c>
      <c r="H47" s="36"/>
      <c r="I47" s="36"/>
      <c r="J47" s="48">
        <v>8</v>
      </c>
      <c r="K47" s="29"/>
      <c r="L47" s="29"/>
      <c r="M47" s="29"/>
      <c r="N47" s="29"/>
      <c r="O47" s="29">
        <v>32</v>
      </c>
      <c r="P47" s="29">
        <v>36</v>
      </c>
      <c r="Q47" s="29"/>
      <c r="R47" s="29"/>
      <c r="S47" s="62" t="s">
        <v>303</v>
      </c>
      <c r="T47" s="62" t="s">
        <v>303</v>
      </c>
      <c r="U47" s="62" t="s">
        <v>303</v>
      </c>
      <c r="V47" s="62" t="s">
        <v>303</v>
      </c>
      <c r="W47" s="62" t="s">
        <v>303</v>
      </c>
      <c r="X47" s="62" t="s">
        <v>303</v>
      </c>
      <c r="Y47" s="62" t="s">
        <v>303</v>
      </c>
      <c r="Z47" s="75"/>
      <c r="AA47" s="75"/>
      <c r="AB47" s="75"/>
      <c r="AC47" s="62" t="s">
        <v>303</v>
      </c>
      <c r="AD47" s="62" t="s">
        <v>303</v>
      </c>
      <c r="AE47" s="62" t="s">
        <v>303</v>
      </c>
      <c r="AF47" s="62" t="s">
        <v>303</v>
      </c>
      <c r="AG47" s="62" t="s">
        <v>303</v>
      </c>
      <c r="AH47" s="62" t="s">
        <v>303</v>
      </c>
      <c r="AI47" s="62" t="s">
        <v>303</v>
      </c>
      <c r="AJ47" s="62" t="s">
        <v>303</v>
      </c>
      <c r="AK47" s="62" t="s">
        <v>303</v>
      </c>
      <c r="AL47" s="62" t="s">
        <v>303</v>
      </c>
      <c r="AM47" s="62" t="s">
        <v>303</v>
      </c>
      <c r="AN47" s="62" t="s">
        <v>303</v>
      </c>
      <c r="AO47" s="62" t="s">
        <v>303</v>
      </c>
    </row>
    <row r="48" spans="1:41" s="66" customFormat="1" ht="12.75" customHeight="1">
      <c r="A48" s="31" t="s">
        <v>80</v>
      </c>
      <c r="B48" s="59" t="s">
        <v>183</v>
      </c>
      <c r="C48" s="31" t="s">
        <v>167</v>
      </c>
      <c r="D48" s="36">
        <f t="shared" si="11"/>
        <v>151</v>
      </c>
      <c r="E48" s="36">
        <v>50</v>
      </c>
      <c r="F48" s="36">
        <f t="shared" si="12"/>
        <v>101</v>
      </c>
      <c r="G48" s="36">
        <v>30</v>
      </c>
      <c r="H48" s="36">
        <v>18</v>
      </c>
      <c r="I48" s="36"/>
      <c r="J48" s="48">
        <v>8</v>
      </c>
      <c r="K48" s="29"/>
      <c r="L48" s="29"/>
      <c r="M48" s="29">
        <v>44</v>
      </c>
      <c r="N48" s="29">
        <v>57</v>
      </c>
      <c r="O48" s="29"/>
      <c r="P48" s="29"/>
      <c r="Q48" s="29"/>
      <c r="R48" s="29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</row>
    <row r="49" spans="1:41" s="66" customFormat="1" ht="12.75" customHeight="1">
      <c r="A49" s="31" t="s">
        <v>81</v>
      </c>
      <c r="B49" s="59" t="s">
        <v>185</v>
      </c>
      <c r="C49" s="31" t="s">
        <v>118</v>
      </c>
      <c r="D49" s="36">
        <f t="shared" si="11"/>
        <v>90</v>
      </c>
      <c r="E49" s="36">
        <v>30</v>
      </c>
      <c r="F49" s="36">
        <f t="shared" si="12"/>
        <v>60</v>
      </c>
      <c r="G49" s="36">
        <v>20</v>
      </c>
      <c r="H49" s="36">
        <v>8</v>
      </c>
      <c r="I49" s="36"/>
      <c r="J49" s="48">
        <v>6</v>
      </c>
      <c r="K49" s="29"/>
      <c r="L49" s="29"/>
      <c r="M49" s="29">
        <v>22</v>
      </c>
      <c r="N49" s="29">
        <v>38</v>
      </c>
      <c r="O49" s="29"/>
      <c r="P49" s="29"/>
      <c r="Q49" s="29"/>
      <c r="R49" s="29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</row>
    <row r="50" spans="1:41" s="66" customFormat="1" ht="39.75" customHeight="1">
      <c r="A50" s="31" t="s">
        <v>184</v>
      </c>
      <c r="B50" s="59" t="s">
        <v>186</v>
      </c>
      <c r="C50" s="31" t="s">
        <v>203</v>
      </c>
      <c r="D50" s="36">
        <f t="shared" si="11"/>
        <v>90</v>
      </c>
      <c r="E50" s="36">
        <v>30</v>
      </c>
      <c r="F50" s="36">
        <f t="shared" si="12"/>
        <v>60</v>
      </c>
      <c r="G50" s="36">
        <v>20</v>
      </c>
      <c r="H50" s="36">
        <v>14</v>
      </c>
      <c r="I50" s="36"/>
      <c r="J50" s="48">
        <v>6</v>
      </c>
      <c r="K50" s="29"/>
      <c r="L50" s="29"/>
      <c r="M50" s="29">
        <v>22</v>
      </c>
      <c r="N50" s="29">
        <v>38</v>
      </c>
      <c r="O50" s="29"/>
      <c r="P50" s="29"/>
      <c r="Q50" s="29"/>
      <c r="R50" s="29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</row>
    <row r="51" spans="1:41" s="63" customFormat="1" ht="32.25" customHeight="1">
      <c r="A51" s="33" t="s">
        <v>70</v>
      </c>
      <c r="B51" s="37" t="s">
        <v>71</v>
      </c>
      <c r="C51" s="33" t="s">
        <v>275</v>
      </c>
      <c r="D51" s="39">
        <f aca="true" t="shared" si="13" ref="D51:J51">D52+D69+D81+D89</f>
        <v>1778</v>
      </c>
      <c r="E51" s="39">
        <f t="shared" si="13"/>
        <v>662</v>
      </c>
      <c r="F51" s="39">
        <f t="shared" si="13"/>
        <v>1116</v>
      </c>
      <c r="G51" s="39">
        <f t="shared" si="13"/>
        <v>354</v>
      </c>
      <c r="H51" s="39">
        <f t="shared" si="13"/>
        <v>116</v>
      </c>
      <c r="I51" s="39">
        <f t="shared" si="13"/>
        <v>110</v>
      </c>
      <c r="J51" s="39">
        <f t="shared" si="13"/>
        <v>130</v>
      </c>
      <c r="K51" s="29"/>
      <c r="L51" s="29"/>
      <c r="M51" s="29"/>
      <c r="N51" s="29"/>
      <c r="O51" s="29"/>
      <c r="P51" s="29"/>
      <c r="Q51" s="29"/>
      <c r="R51" s="29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</row>
    <row r="52" spans="1:41" s="63" customFormat="1" ht="44.25" customHeight="1">
      <c r="A52" s="33" t="s">
        <v>72</v>
      </c>
      <c r="B52" s="60" t="s">
        <v>187</v>
      </c>
      <c r="C52" s="33" t="s">
        <v>274</v>
      </c>
      <c r="D52" s="34">
        <f aca="true" t="shared" si="14" ref="D52:J52">D53+D57</f>
        <v>872</v>
      </c>
      <c r="E52" s="34">
        <f t="shared" si="14"/>
        <v>360</v>
      </c>
      <c r="F52" s="34">
        <f t="shared" si="14"/>
        <v>512</v>
      </c>
      <c r="G52" s="34">
        <f t="shared" si="14"/>
        <v>186</v>
      </c>
      <c r="H52" s="34">
        <f t="shared" si="14"/>
        <v>66</v>
      </c>
      <c r="I52" s="34">
        <f t="shared" si="14"/>
        <v>90</v>
      </c>
      <c r="J52" s="34">
        <f t="shared" si="14"/>
        <v>60</v>
      </c>
      <c r="K52" s="29"/>
      <c r="L52" s="29"/>
      <c r="M52" s="29"/>
      <c r="N52" s="29"/>
      <c r="O52" s="29"/>
      <c r="P52" s="29"/>
      <c r="Q52" s="29"/>
      <c r="R52" s="29"/>
      <c r="S52" s="62" t="s">
        <v>303</v>
      </c>
      <c r="T52" s="62" t="s">
        <v>303</v>
      </c>
      <c r="U52" s="62" t="s">
        <v>303</v>
      </c>
      <c r="V52" s="62" t="s">
        <v>303</v>
      </c>
      <c r="W52" s="62" t="s">
        <v>303</v>
      </c>
      <c r="X52" s="62" t="s">
        <v>303</v>
      </c>
      <c r="Y52" s="62" t="s">
        <v>303</v>
      </c>
      <c r="Z52" s="62" t="s">
        <v>303</v>
      </c>
      <c r="AA52" s="62" t="s">
        <v>303</v>
      </c>
      <c r="AB52" s="62" t="s">
        <v>303</v>
      </c>
      <c r="AC52" s="62" t="s">
        <v>303</v>
      </c>
      <c r="AD52" s="62" t="s">
        <v>303</v>
      </c>
      <c r="AE52" s="62" t="s">
        <v>303</v>
      </c>
      <c r="AF52" s="62" t="s">
        <v>303</v>
      </c>
      <c r="AG52" s="62" t="s">
        <v>303</v>
      </c>
      <c r="AH52" s="75"/>
      <c r="AI52" s="75"/>
      <c r="AJ52" s="75"/>
      <c r="AK52" s="75"/>
      <c r="AL52" s="75"/>
      <c r="AM52" s="75"/>
      <c r="AN52" s="75"/>
      <c r="AO52" s="75"/>
    </row>
    <row r="53" spans="1:41" s="63" customFormat="1" ht="41.25" customHeight="1">
      <c r="A53" s="33" t="s">
        <v>73</v>
      </c>
      <c r="B53" s="60" t="s">
        <v>188</v>
      </c>
      <c r="C53" s="33" t="s">
        <v>124</v>
      </c>
      <c r="D53" s="28">
        <f>F53+E53</f>
        <v>104</v>
      </c>
      <c r="E53" s="28">
        <v>104</v>
      </c>
      <c r="F53" s="28">
        <f>SUM(K53:R53)</f>
        <v>0</v>
      </c>
      <c r="G53" s="28">
        <v>54</v>
      </c>
      <c r="H53" s="28">
        <v>28</v>
      </c>
      <c r="I53" s="28"/>
      <c r="J53" s="57">
        <v>24</v>
      </c>
      <c r="K53" s="30"/>
      <c r="L53" s="30"/>
      <c r="M53" s="30"/>
      <c r="N53" s="30"/>
      <c r="O53" s="30"/>
      <c r="P53" s="30"/>
      <c r="Q53" s="30"/>
      <c r="R53" s="30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</row>
    <row r="54" spans="1:41" s="63" customFormat="1" ht="27" customHeight="1" hidden="1">
      <c r="A54" s="51" t="s">
        <v>221</v>
      </c>
      <c r="B54" s="67" t="s">
        <v>222</v>
      </c>
      <c r="C54" s="51" t="s">
        <v>124</v>
      </c>
      <c r="D54" s="52">
        <v>168</v>
      </c>
      <c r="E54" s="52">
        <v>56</v>
      </c>
      <c r="F54" s="52">
        <v>112</v>
      </c>
      <c r="G54" s="52">
        <v>26</v>
      </c>
      <c r="H54" s="52">
        <v>14</v>
      </c>
      <c r="I54" s="52"/>
      <c r="J54" s="53">
        <v>12</v>
      </c>
      <c r="K54" s="54"/>
      <c r="L54" s="54"/>
      <c r="M54" s="54"/>
      <c r="N54" s="54"/>
      <c r="O54" s="54"/>
      <c r="P54" s="54">
        <v>48</v>
      </c>
      <c r="Q54" s="54">
        <v>64</v>
      </c>
      <c r="R54" s="54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</row>
    <row r="55" spans="1:41" s="63" customFormat="1" ht="27" customHeight="1" hidden="1">
      <c r="A55" s="51" t="s">
        <v>223</v>
      </c>
      <c r="B55" s="67" t="s">
        <v>225</v>
      </c>
      <c r="C55" s="51" t="s">
        <v>92</v>
      </c>
      <c r="D55" s="52">
        <v>90</v>
      </c>
      <c r="E55" s="52">
        <v>30</v>
      </c>
      <c r="F55" s="52">
        <v>60</v>
      </c>
      <c r="G55" s="52">
        <v>16</v>
      </c>
      <c r="H55" s="52">
        <v>8</v>
      </c>
      <c r="I55" s="52"/>
      <c r="J55" s="53">
        <v>6</v>
      </c>
      <c r="K55" s="54"/>
      <c r="L55" s="54"/>
      <c r="M55" s="54"/>
      <c r="N55" s="54"/>
      <c r="O55" s="54"/>
      <c r="P55" s="54">
        <v>60</v>
      </c>
      <c r="Q55" s="54"/>
      <c r="R55" s="54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</row>
    <row r="56" spans="1:41" s="63" customFormat="1" ht="27" customHeight="1" hidden="1">
      <c r="A56" s="51" t="s">
        <v>224</v>
      </c>
      <c r="B56" s="67" t="s">
        <v>226</v>
      </c>
      <c r="C56" s="51" t="s">
        <v>92</v>
      </c>
      <c r="D56" s="52">
        <v>54</v>
      </c>
      <c r="E56" s="52">
        <v>18</v>
      </c>
      <c r="F56" s="52">
        <v>36</v>
      </c>
      <c r="G56" s="52">
        <v>12</v>
      </c>
      <c r="H56" s="52">
        <v>6</v>
      </c>
      <c r="I56" s="52"/>
      <c r="J56" s="53">
        <v>6</v>
      </c>
      <c r="K56" s="54"/>
      <c r="L56" s="54"/>
      <c r="M56" s="54"/>
      <c r="N56" s="54"/>
      <c r="O56" s="54"/>
      <c r="P56" s="54">
        <v>36</v>
      </c>
      <c r="Q56" s="54"/>
      <c r="R56" s="5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</row>
    <row r="57" spans="1:41" s="63" customFormat="1" ht="41.25" customHeight="1">
      <c r="A57" s="33" t="s">
        <v>189</v>
      </c>
      <c r="B57" s="60" t="s">
        <v>190</v>
      </c>
      <c r="C57" s="33" t="s">
        <v>271</v>
      </c>
      <c r="D57" s="57">
        <f aca="true" t="shared" si="15" ref="D57:J57">SUM(D58:D63)</f>
        <v>768</v>
      </c>
      <c r="E57" s="57">
        <f t="shared" si="15"/>
        <v>256</v>
      </c>
      <c r="F57" s="57">
        <f t="shared" si="15"/>
        <v>512</v>
      </c>
      <c r="G57" s="57">
        <f t="shared" si="15"/>
        <v>132</v>
      </c>
      <c r="H57" s="57">
        <f t="shared" si="15"/>
        <v>38</v>
      </c>
      <c r="I57" s="57">
        <f t="shared" si="15"/>
        <v>90</v>
      </c>
      <c r="J57" s="57">
        <f t="shared" si="15"/>
        <v>36</v>
      </c>
      <c r="K57" s="30"/>
      <c r="L57" s="30"/>
      <c r="M57" s="30"/>
      <c r="N57" s="30"/>
      <c r="O57" s="30"/>
      <c r="P57" s="30"/>
      <c r="Q57" s="30"/>
      <c r="R57" s="30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</row>
    <row r="58" spans="1:41" s="63" customFormat="1" ht="27" customHeight="1" hidden="1">
      <c r="A58" s="51" t="s">
        <v>227</v>
      </c>
      <c r="B58" s="67" t="s">
        <v>233</v>
      </c>
      <c r="C58" s="51" t="s">
        <v>169</v>
      </c>
      <c r="D58" s="52">
        <f aca="true" t="shared" si="16" ref="D58:D63">E58+F58</f>
        <v>168</v>
      </c>
      <c r="E58" s="52">
        <f aca="true" t="shared" si="17" ref="E58:E63">F58/2</f>
        <v>56</v>
      </c>
      <c r="F58" s="52">
        <v>112</v>
      </c>
      <c r="G58" s="52">
        <v>26</v>
      </c>
      <c r="H58" s="52"/>
      <c r="I58" s="52">
        <v>30</v>
      </c>
      <c r="J58" s="53">
        <v>6</v>
      </c>
      <c r="K58" s="54"/>
      <c r="L58" s="54"/>
      <c r="M58" s="54"/>
      <c r="N58" s="54"/>
      <c r="O58" s="54"/>
      <c r="P58" s="54"/>
      <c r="Q58" s="54">
        <v>64</v>
      </c>
      <c r="R58" s="54">
        <v>48</v>
      </c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</row>
    <row r="59" spans="1:41" s="63" customFormat="1" ht="27" customHeight="1" hidden="1">
      <c r="A59" s="51" t="s">
        <v>228</v>
      </c>
      <c r="B59" s="67" t="s">
        <v>234</v>
      </c>
      <c r="C59" s="51" t="s">
        <v>92</v>
      </c>
      <c r="D59" s="52">
        <f t="shared" si="16"/>
        <v>144</v>
      </c>
      <c r="E59" s="52">
        <f t="shared" si="17"/>
        <v>48</v>
      </c>
      <c r="F59" s="52">
        <v>96</v>
      </c>
      <c r="G59" s="52">
        <v>16</v>
      </c>
      <c r="H59" s="52">
        <v>6</v>
      </c>
      <c r="I59" s="52">
        <v>30</v>
      </c>
      <c r="J59" s="53">
        <v>4</v>
      </c>
      <c r="K59" s="54"/>
      <c r="L59" s="54"/>
      <c r="M59" s="54"/>
      <c r="N59" s="54"/>
      <c r="O59" s="54">
        <v>96</v>
      </c>
      <c r="P59" s="54"/>
      <c r="Q59" s="54"/>
      <c r="R59" s="54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</row>
    <row r="60" spans="1:41" s="63" customFormat="1" ht="27" customHeight="1" hidden="1">
      <c r="A60" s="51" t="s">
        <v>229</v>
      </c>
      <c r="B60" s="67" t="s">
        <v>235</v>
      </c>
      <c r="C60" s="51" t="s">
        <v>169</v>
      </c>
      <c r="D60" s="52">
        <f t="shared" si="16"/>
        <v>246</v>
      </c>
      <c r="E60" s="52">
        <f t="shared" si="17"/>
        <v>82</v>
      </c>
      <c r="F60" s="52">
        <v>164</v>
      </c>
      <c r="G60" s="52">
        <v>40</v>
      </c>
      <c r="H60" s="52"/>
      <c r="I60" s="52">
        <v>30</v>
      </c>
      <c r="J60" s="53">
        <v>12</v>
      </c>
      <c r="K60" s="54"/>
      <c r="L60" s="54"/>
      <c r="M60" s="54"/>
      <c r="N60" s="54"/>
      <c r="O60" s="54"/>
      <c r="P60" s="54"/>
      <c r="Q60" s="54">
        <v>80</v>
      </c>
      <c r="R60" s="54">
        <v>84</v>
      </c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</row>
    <row r="61" spans="1:41" s="63" customFormat="1" ht="27" customHeight="1" hidden="1">
      <c r="A61" s="51" t="s">
        <v>230</v>
      </c>
      <c r="B61" s="67" t="s">
        <v>236</v>
      </c>
      <c r="C61" s="51" t="s">
        <v>92</v>
      </c>
      <c r="D61" s="52">
        <f t="shared" si="16"/>
        <v>48</v>
      </c>
      <c r="E61" s="52">
        <f t="shared" si="17"/>
        <v>16</v>
      </c>
      <c r="F61" s="52">
        <v>32</v>
      </c>
      <c r="G61" s="52">
        <v>10</v>
      </c>
      <c r="H61" s="52"/>
      <c r="I61" s="52"/>
      <c r="J61" s="53">
        <v>4</v>
      </c>
      <c r="K61" s="54"/>
      <c r="L61" s="54"/>
      <c r="M61" s="54"/>
      <c r="N61" s="54"/>
      <c r="O61" s="54">
        <v>32</v>
      </c>
      <c r="P61" s="54"/>
      <c r="Q61" s="54"/>
      <c r="R61" s="54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</row>
    <row r="62" spans="1:41" s="63" customFormat="1" ht="27" customHeight="1" hidden="1">
      <c r="A62" s="51" t="s">
        <v>231</v>
      </c>
      <c r="B62" s="67" t="s">
        <v>237</v>
      </c>
      <c r="C62" s="51" t="s">
        <v>92</v>
      </c>
      <c r="D62" s="52">
        <f t="shared" si="16"/>
        <v>48</v>
      </c>
      <c r="E62" s="52">
        <f t="shared" si="17"/>
        <v>16</v>
      </c>
      <c r="F62" s="52">
        <v>32</v>
      </c>
      <c r="G62" s="52">
        <v>10</v>
      </c>
      <c r="H62" s="52">
        <v>26</v>
      </c>
      <c r="I62" s="52"/>
      <c r="J62" s="53">
        <v>4</v>
      </c>
      <c r="K62" s="54"/>
      <c r="L62" s="54"/>
      <c r="M62" s="54"/>
      <c r="N62" s="54"/>
      <c r="O62" s="54">
        <v>32</v>
      </c>
      <c r="P62" s="54"/>
      <c r="Q62" s="54"/>
      <c r="R62" s="54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</row>
    <row r="63" spans="1:41" s="63" customFormat="1" ht="27" customHeight="1" hidden="1">
      <c r="A63" s="51" t="s">
        <v>232</v>
      </c>
      <c r="B63" s="67" t="s">
        <v>238</v>
      </c>
      <c r="C63" s="51" t="s">
        <v>92</v>
      </c>
      <c r="D63" s="52">
        <f t="shared" si="16"/>
        <v>114</v>
      </c>
      <c r="E63" s="52">
        <f t="shared" si="17"/>
        <v>38</v>
      </c>
      <c r="F63" s="52">
        <v>76</v>
      </c>
      <c r="G63" s="52">
        <v>30</v>
      </c>
      <c r="H63" s="52">
        <v>6</v>
      </c>
      <c r="I63" s="52"/>
      <c r="J63" s="53">
        <v>6</v>
      </c>
      <c r="K63" s="54"/>
      <c r="L63" s="54"/>
      <c r="M63" s="54"/>
      <c r="N63" s="54">
        <v>76</v>
      </c>
      <c r="O63" s="54"/>
      <c r="P63" s="54"/>
      <c r="Q63" s="54"/>
      <c r="R63" s="54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</row>
    <row r="64" spans="1:41" s="14" customFormat="1" ht="24" customHeight="1">
      <c r="A64" s="33" t="s">
        <v>140</v>
      </c>
      <c r="B64" s="60" t="s">
        <v>3</v>
      </c>
      <c r="C64" s="58" t="s">
        <v>92</v>
      </c>
      <c r="D64" s="30" t="s">
        <v>208</v>
      </c>
      <c r="E64" s="39"/>
      <c r="F64" s="28">
        <v>360</v>
      </c>
      <c r="G64" s="28"/>
      <c r="H64" s="28"/>
      <c r="I64" s="28"/>
      <c r="J64" s="57"/>
      <c r="K64" s="30"/>
      <c r="L64" s="30"/>
      <c r="M64" s="30" t="s">
        <v>205</v>
      </c>
      <c r="N64" s="30" t="s">
        <v>206</v>
      </c>
      <c r="O64" s="30"/>
      <c r="P64" s="30" t="s">
        <v>207</v>
      </c>
      <c r="Q64" s="30"/>
      <c r="R64" s="30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</row>
    <row r="65" spans="1:41" s="63" customFormat="1" ht="27" customHeight="1" hidden="1">
      <c r="A65" s="51" t="s">
        <v>239</v>
      </c>
      <c r="B65" s="67" t="s">
        <v>240</v>
      </c>
      <c r="C65" s="52" t="s">
        <v>92</v>
      </c>
      <c r="D65" s="52" t="s">
        <v>205</v>
      </c>
      <c r="E65" s="52"/>
      <c r="F65" s="52">
        <v>180</v>
      </c>
      <c r="G65" s="52"/>
      <c r="H65" s="52"/>
      <c r="I65" s="52"/>
      <c r="J65" s="53"/>
      <c r="K65" s="54"/>
      <c r="L65" s="54"/>
      <c r="M65" s="52" t="s">
        <v>205</v>
      </c>
      <c r="N65" s="54"/>
      <c r="O65" s="54"/>
      <c r="P65" s="54"/>
      <c r="Q65" s="54"/>
      <c r="R65" s="54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</row>
    <row r="66" spans="1:41" s="63" customFormat="1" ht="27" customHeight="1" hidden="1">
      <c r="A66" s="51" t="s">
        <v>241</v>
      </c>
      <c r="B66" s="67" t="s">
        <v>242</v>
      </c>
      <c r="C66" s="52" t="s">
        <v>92</v>
      </c>
      <c r="D66" s="52" t="s">
        <v>206</v>
      </c>
      <c r="E66" s="52"/>
      <c r="F66" s="52">
        <v>144</v>
      </c>
      <c r="G66" s="52"/>
      <c r="H66" s="52"/>
      <c r="I66" s="52"/>
      <c r="J66" s="53"/>
      <c r="K66" s="54"/>
      <c r="L66" s="54"/>
      <c r="M66" s="52"/>
      <c r="N66" s="52" t="s">
        <v>206</v>
      </c>
      <c r="O66" s="52"/>
      <c r="P66" s="52"/>
      <c r="Q66" s="54"/>
      <c r="R66" s="54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</row>
    <row r="67" spans="1:41" s="63" customFormat="1" ht="27" customHeight="1" hidden="1">
      <c r="A67" s="51" t="s">
        <v>243</v>
      </c>
      <c r="B67" s="67" t="s">
        <v>244</v>
      </c>
      <c r="C67" s="52" t="s">
        <v>92</v>
      </c>
      <c r="D67" s="52" t="s">
        <v>207</v>
      </c>
      <c r="E67" s="52"/>
      <c r="F67" s="52">
        <v>36</v>
      </c>
      <c r="G67" s="52"/>
      <c r="H67" s="52"/>
      <c r="I67" s="52"/>
      <c r="J67" s="53"/>
      <c r="K67" s="54"/>
      <c r="L67" s="54"/>
      <c r="M67" s="52"/>
      <c r="N67" s="54"/>
      <c r="O67" s="54"/>
      <c r="P67" s="52" t="s">
        <v>207</v>
      </c>
      <c r="Q67" s="54"/>
      <c r="R67" s="54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</row>
    <row r="68" spans="1:41" s="14" customFormat="1" ht="39" customHeight="1">
      <c r="A68" s="33" t="s">
        <v>93</v>
      </c>
      <c r="B68" s="37" t="s">
        <v>215</v>
      </c>
      <c r="C68" s="58" t="s">
        <v>92</v>
      </c>
      <c r="D68" s="30" t="s">
        <v>213</v>
      </c>
      <c r="E68" s="38"/>
      <c r="F68" s="28">
        <v>108</v>
      </c>
      <c r="G68" s="28"/>
      <c r="H68" s="28"/>
      <c r="I68" s="28"/>
      <c r="J68" s="44"/>
      <c r="K68" s="30"/>
      <c r="L68" s="30"/>
      <c r="M68" s="30"/>
      <c r="N68" s="30"/>
      <c r="O68" s="30"/>
      <c r="P68" s="30" t="s">
        <v>213</v>
      </c>
      <c r="Q68" s="30"/>
      <c r="R68" s="30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</row>
    <row r="69" spans="1:41" s="15" customFormat="1" ht="41.25" customHeight="1">
      <c r="A69" s="33" t="s">
        <v>74</v>
      </c>
      <c r="B69" s="60" t="s">
        <v>191</v>
      </c>
      <c r="C69" s="33" t="s">
        <v>273</v>
      </c>
      <c r="D69" s="39">
        <f aca="true" t="shared" si="18" ref="D69:J69">D70</f>
        <v>516</v>
      </c>
      <c r="E69" s="39">
        <f t="shared" si="18"/>
        <v>172</v>
      </c>
      <c r="F69" s="39">
        <f t="shared" si="18"/>
        <v>344</v>
      </c>
      <c r="G69" s="39">
        <f t="shared" si="18"/>
        <v>94</v>
      </c>
      <c r="H69" s="39">
        <f t="shared" si="18"/>
        <v>26</v>
      </c>
      <c r="I69" s="39">
        <f t="shared" si="18"/>
        <v>0</v>
      </c>
      <c r="J69" s="39">
        <f t="shared" si="18"/>
        <v>32</v>
      </c>
      <c r="K69" s="29"/>
      <c r="L69" s="29"/>
      <c r="M69" s="29"/>
      <c r="N69" s="29"/>
      <c r="O69" s="29"/>
      <c r="P69" s="29"/>
      <c r="Q69" s="29"/>
      <c r="R69" s="29"/>
      <c r="S69" s="62" t="s">
        <v>303</v>
      </c>
      <c r="T69" s="62" t="s">
        <v>303</v>
      </c>
      <c r="U69" s="62" t="s">
        <v>303</v>
      </c>
      <c r="V69" s="62" t="s">
        <v>303</v>
      </c>
      <c r="W69" s="62" t="s">
        <v>303</v>
      </c>
      <c r="X69" s="62" t="s">
        <v>303</v>
      </c>
      <c r="Y69" s="62" t="s">
        <v>303</v>
      </c>
      <c r="Z69" s="62" t="s">
        <v>303</v>
      </c>
      <c r="AA69" s="62" t="s">
        <v>303</v>
      </c>
      <c r="AB69" s="62" t="s">
        <v>303</v>
      </c>
      <c r="AC69" s="75"/>
      <c r="AD69" s="75"/>
      <c r="AE69" s="75"/>
      <c r="AF69" s="75"/>
      <c r="AG69" s="75"/>
      <c r="AH69" s="62" t="s">
        <v>303</v>
      </c>
      <c r="AI69" s="62" t="s">
        <v>303</v>
      </c>
      <c r="AJ69" s="62" t="s">
        <v>303</v>
      </c>
      <c r="AK69" s="62" t="s">
        <v>303</v>
      </c>
      <c r="AL69" s="75"/>
      <c r="AM69" s="75"/>
      <c r="AN69" s="75"/>
      <c r="AO69" s="75"/>
    </row>
    <row r="70" spans="1:41" s="14" customFormat="1" ht="27.75" customHeight="1">
      <c r="A70" s="33" t="s">
        <v>75</v>
      </c>
      <c r="B70" s="60" t="s">
        <v>192</v>
      </c>
      <c r="C70" s="33" t="s">
        <v>272</v>
      </c>
      <c r="D70" s="28">
        <f>F70+E70</f>
        <v>516</v>
      </c>
      <c r="E70" s="28">
        <v>172</v>
      </c>
      <c r="F70" s="28">
        <f>SUM(K70:R70)</f>
        <v>344</v>
      </c>
      <c r="G70" s="28">
        <v>94</v>
      </c>
      <c r="H70" s="28">
        <v>26</v>
      </c>
      <c r="I70" s="28"/>
      <c r="J70" s="28">
        <v>32</v>
      </c>
      <c r="K70" s="30"/>
      <c r="L70" s="30"/>
      <c r="M70" s="30"/>
      <c r="N70" s="30"/>
      <c r="O70" s="30">
        <v>48</v>
      </c>
      <c r="P70" s="30">
        <v>36</v>
      </c>
      <c r="Q70" s="30">
        <v>80</v>
      </c>
      <c r="R70" s="30">
        <v>180</v>
      </c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</row>
    <row r="71" spans="1:41" s="63" customFormat="1" ht="27" customHeight="1" hidden="1">
      <c r="A71" s="67" t="s">
        <v>245</v>
      </c>
      <c r="B71" s="67" t="s">
        <v>246</v>
      </c>
      <c r="C71" s="52" t="s">
        <v>92</v>
      </c>
      <c r="D71" s="51">
        <v>72</v>
      </c>
      <c r="E71" s="51">
        <v>24</v>
      </c>
      <c r="F71" s="51">
        <v>48</v>
      </c>
      <c r="G71" s="51">
        <v>10</v>
      </c>
      <c r="H71" s="51">
        <v>6</v>
      </c>
      <c r="I71" s="51"/>
      <c r="J71" s="51">
        <v>4</v>
      </c>
      <c r="K71" s="51"/>
      <c r="L71" s="51"/>
      <c r="M71" s="51"/>
      <c r="N71" s="51"/>
      <c r="O71" s="51"/>
      <c r="P71" s="51"/>
      <c r="Q71" s="51"/>
      <c r="R71" s="51">
        <v>48</v>
      </c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</row>
    <row r="72" spans="1:41" s="14" customFormat="1" ht="27.75" customHeight="1" hidden="1">
      <c r="A72" s="67" t="s">
        <v>247</v>
      </c>
      <c r="B72" s="67" t="s">
        <v>248</v>
      </c>
      <c r="C72" s="52" t="s">
        <v>92</v>
      </c>
      <c r="D72" s="51">
        <v>72</v>
      </c>
      <c r="E72" s="51">
        <v>24</v>
      </c>
      <c r="F72" s="51">
        <v>48</v>
      </c>
      <c r="G72" s="51">
        <v>10</v>
      </c>
      <c r="H72" s="51"/>
      <c r="I72" s="51"/>
      <c r="J72" s="51">
        <v>4</v>
      </c>
      <c r="K72" s="51"/>
      <c r="L72" s="51"/>
      <c r="M72" s="51"/>
      <c r="N72" s="51"/>
      <c r="O72" s="51"/>
      <c r="P72" s="51"/>
      <c r="Q72" s="51"/>
      <c r="R72" s="51">
        <v>48</v>
      </c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</row>
    <row r="73" spans="1:41" s="14" customFormat="1" ht="27.75" customHeight="1" hidden="1">
      <c r="A73" s="67" t="s">
        <v>249</v>
      </c>
      <c r="B73" s="67" t="s">
        <v>254</v>
      </c>
      <c r="C73" s="52" t="s">
        <v>92</v>
      </c>
      <c r="D73" s="51">
        <v>90</v>
      </c>
      <c r="E73" s="51">
        <v>30</v>
      </c>
      <c r="F73" s="51">
        <v>60</v>
      </c>
      <c r="G73" s="51">
        <v>16</v>
      </c>
      <c r="H73" s="51"/>
      <c r="I73" s="51"/>
      <c r="J73" s="51">
        <v>4</v>
      </c>
      <c r="K73" s="51"/>
      <c r="L73" s="51"/>
      <c r="M73" s="51"/>
      <c r="N73" s="51"/>
      <c r="O73" s="51"/>
      <c r="P73" s="51"/>
      <c r="Q73" s="51"/>
      <c r="R73" s="51">
        <v>60</v>
      </c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</row>
    <row r="74" spans="1:41" s="14" customFormat="1" ht="27.75" customHeight="1" hidden="1">
      <c r="A74" s="67" t="s">
        <v>250</v>
      </c>
      <c r="B74" s="67" t="s">
        <v>255</v>
      </c>
      <c r="C74" s="51" t="s">
        <v>169</v>
      </c>
      <c r="D74" s="51">
        <v>108</v>
      </c>
      <c r="E74" s="51">
        <v>36</v>
      </c>
      <c r="F74" s="51">
        <v>72</v>
      </c>
      <c r="G74" s="51">
        <v>20</v>
      </c>
      <c r="H74" s="51">
        <v>16</v>
      </c>
      <c r="I74" s="51"/>
      <c r="J74" s="51">
        <v>8</v>
      </c>
      <c r="K74" s="51"/>
      <c r="L74" s="51"/>
      <c r="M74" s="51"/>
      <c r="N74" s="51"/>
      <c r="O74" s="51"/>
      <c r="P74" s="51"/>
      <c r="Q74" s="51">
        <v>48</v>
      </c>
      <c r="R74" s="51">
        <v>24</v>
      </c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</row>
    <row r="75" spans="1:41" s="14" customFormat="1" ht="27.75" customHeight="1" hidden="1">
      <c r="A75" s="67" t="s">
        <v>251</v>
      </c>
      <c r="B75" s="67" t="s">
        <v>256</v>
      </c>
      <c r="C75" s="51" t="s">
        <v>92</v>
      </c>
      <c r="D75" s="51">
        <v>54</v>
      </c>
      <c r="E75" s="51">
        <v>18</v>
      </c>
      <c r="F75" s="51">
        <v>36</v>
      </c>
      <c r="G75" s="51">
        <v>12</v>
      </c>
      <c r="H75" s="51"/>
      <c r="I75" s="51"/>
      <c r="J75" s="51">
        <v>4</v>
      </c>
      <c r="K75" s="51"/>
      <c r="L75" s="51"/>
      <c r="M75" s="51"/>
      <c r="N75" s="51"/>
      <c r="O75" s="51"/>
      <c r="P75" s="51">
        <v>36</v>
      </c>
      <c r="Q75" s="51"/>
      <c r="R75" s="51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</row>
    <row r="76" spans="1:41" s="14" customFormat="1" ht="27.75" customHeight="1" hidden="1">
      <c r="A76" s="67" t="s">
        <v>252</v>
      </c>
      <c r="B76" s="67" t="s">
        <v>257</v>
      </c>
      <c r="C76" s="51" t="s">
        <v>92</v>
      </c>
      <c r="D76" s="51">
        <v>72</v>
      </c>
      <c r="E76" s="51">
        <v>24</v>
      </c>
      <c r="F76" s="51">
        <v>48</v>
      </c>
      <c r="G76" s="51">
        <v>16</v>
      </c>
      <c r="H76" s="51"/>
      <c r="I76" s="51"/>
      <c r="J76" s="51">
        <v>4</v>
      </c>
      <c r="K76" s="51"/>
      <c r="L76" s="51"/>
      <c r="M76" s="51"/>
      <c r="N76" s="51"/>
      <c r="O76" s="51">
        <v>48</v>
      </c>
      <c r="P76" s="51"/>
      <c r="Q76" s="51"/>
      <c r="R76" s="51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</row>
    <row r="77" spans="1:41" s="14" customFormat="1" ht="36.75" customHeight="1" hidden="1">
      <c r="A77" s="67" t="s">
        <v>253</v>
      </c>
      <c r="B77" s="67" t="s">
        <v>258</v>
      </c>
      <c r="C77" s="51" t="s">
        <v>92</v>
      </c>
      <c r="D77" s="51">
        <v>48</v>
      </c>
      <c r="E77" s="51">
        <v>16</v>
      </c>
      <c r="F77" s="51">
        <v>32</v>
      </c>
      <c r="G77" s="51">
        <v>10</v>
      </c>
      <c r="H77" s="51">
        <v>4</v>
      </c>
      <c r="I77" s="51"/>
      <c r="J77" s="51">
        <v>4</v>
      </c>
      <c r="K77" s="51"/>
      <c r="L77" s="51"/>
      <c r="M77" s="51"/>
      <c r="N77" s="51"/>
      <c r="O77" s="51"/>
      <c r="P77" s="51"/>
      <c r="Q77" s="51">
        <v>32</v>
      </c>
      <c r="R77" s="51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</row>
    <row r="78" spans="1:41" s="14" customFormat="1" ht="25.5" customHeight="1">
      <c r="A78" s="33" t="s">
        <v>141</v>
      </c>
      <c r="B78" s="60" t="s">
        <v>268</v>
      </c>
      <c r="C78" s="58" t="s">
        <v>92</v>
      </c>
      <c r="D78" s="30" t="s">
        <v>207</v>
      </c>
      <c r="E78" s="39"/>
      <c r="F78" s="28">
        <v>36</v>
      </c>
      <c r="G78" s="28"/>
      <c r="H78" s="28"/>
      <c r="I78" s="28"/>
      <c r="J78" s="28"/>
      <c r="K78" s="30"/>
      <c r="L78" s="30"/>
      <c r="M78" s="30"/>
      <c r="N78" s="30"/>
      <c r="O78" s="30"/>
      <c r="P78" s="30"/>
      <c r="Q78" s="30"/>
      <c r="R78" s="30" t="s">
        <v>207</v>
      </c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</row>
    <row r="79" spans="1:41" s="68" customFormat="1" ht="28.5" customHeight="1" hidden="1">
      <c r="A79" s="51" t="s">
        <v>267</v>
      </c>
      <c r="B79" s="67" t="s">
        <v>281</v>
      </c>
      <c r="C79" s="55" t="s">
        <v>92</v>
      </c>
      <c r="D79" s="54" t="s">
        <v>207</v>
      </c>
      <c r="E79" s="56"/>
      <c r="F79" s="52">
        <v>36</v>
      </c>
      <c r="G79" s="52"/>
      <c r="H79" s="52"/>
      <c r="I79" s="52"/>
      <c r="J79" s="52"/>
      <c r="K79" s="54"/>
      <c r="L79" s="54"/>
      <c r="M79" s="54"/>
      <c r="N79" s="54"/>
      <c r="O79" s="54"/>
      <c r="P79" s="54"/>
      <c r="Q79" s="54"/>
      <c r="R79" s="54" t="s">
        <v>207</v>
      </c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</row>
    <row r="80" spans="1:41" s="14" customFormat="1" ht="42" customHeight="1">
      <c r="A80" s="33" t="s">
        <v>94</v>
      </c>
      <c r="B80" s="37" t="s">
        <v>215</v>
      </c>
      <c r="C80" s="58" t="s">
        <v>92</v>
      </c>
      <c r="D80" s="30" t="s">
        <v>213</v>
      </c>
      <c r="E80" s="38"/>
      <c r="F80" s="28">
        <v>108</v>
      </c>
      <c r="G80" s="28"/>
      <c r="H80" s="28"/>
      <c r="I80" s="28"/>
      <c r="J80" s="44"/>
      <c r="K80" s="30"/>
      <c r="L80" s="30"/>
      <c r="M80" s="30"/>
      <c r="N80" s="30"/>
      <c r="O80" s="30"/>
      <c r="P80" s="30" t="s">
        <v>213</v>
      </c>
      <c r="Q80" s="30"/>
      <c r="R80" s="30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41" s="14" customFormat="1" ht="42" customHeight="1">
      <c r="A81" s="33" t="s">
        <v>76</v>
      </c>
      <c r="B81" s="60" t="s">
        <v>194</v>
      </c>
      <c r="C81" s="33" t="s">
        <v>220</v>
      </c>
      <c r="D81" s="39">
        <f aca="true" t="shared" si="19" ref="D81:J81">D82</f>
        <v>342</v>
      </c>
      <c r="E81" s="39">
        <f t="shared" si="19"/>
        <v>114</v>
      </c>
      <c r="F81" s="39">
        <f t="shared" si="19"/>
        <v>228</v>
      </c>
      <c r="G81" s="39">
        <f t="shared" si="19"/>
        <v>64</v>
      </c>
      <c r="H81" s="39">
        <f t="shared" si="19"/>
        <v>24</v>
      </c>
      <c r="I81" s="39">
        <f t="shared" si="19"/>
        <v>20</v>
      </c>
      <c r="J81" s="39">
        <f t="shared" si="19"/>
        <v>32</v>
      </c>
      <c r="K81" s="29"/>
      <c r="L81" s="29"/>
      <c r="M81" s="29"/>
      <c r="N81" s="29"/>
      <c r="O81" s="29"/>
      <c r="P81" s="29"/>
      <c r="Q81" s="29"/>
      <c r="R81" s="29"/>
      <c r="S81" s="62" t="s">
        <v>303</v>
      </c>
      <c r="T81" s="62" t="s">
        <v>303</v>
      </c>
      <c r="U81" s="62" t="s">
        <v>303</v>
      </c>
      <c r="V81" s="62" t="s">
        <v>303</v>
      </c>
      <c r="W81" s="62" t="s">
        <v>303</v>
      </c>
      <c r="X81" s="62" t="s">
        <v>303</v>
      </c>
      <c r="Y81" s="62" t="s">
        <v>303</v>
      </c>
      <c r="Z81" s="62" t="s">
        <v>303</v>
      </c>
      <c r="AA81" s="62" t="s">
        <v>303</v>
      </c>
      <c r="AB81" s="62" t="s">
        <v>303</v>
      </c>
      <c r="AC81" s="75"/>
      <c r="AD81" s="75"/>
      <c r="AE81" s="75"/>
      <c r="AF81" s="75"/>
      <c r="AG81" s="75"/>
      <c r="AH81" s="75"/>
      <c r="AI81" s="75"/>
      <c r="AJ81" s="75"/>
      <c r="AK81" s="75"/>
      <c r="AL81" s="62" t="s">
        <v>303</v>
      </c>
      <c r="AM81" s="62" t="s">
        <v>303</v>
      </c>
      <c r="AN81" s="62" t="s">
        <v>303</v>
      </c>
      <c r="AO81" s="62" t="s">
        <v>303</v>
      </c>
    </row>
    <row r="82" spans="1:41" s="14" customFormat="1" ht="30" customHeight="1">
      <c r="A82" s="33" t="s">
        <v>82</v>
      </c>
      <c r="B82" s="60" t="s">
        <v>193</v>
      </c>
      <c r="C82" s="33" t="s">
        <v>169</v>
      </c>
      <c r="D82" s="28">
        <f>F82+E82</f>
        <v>342</v>
      </c>
      <c r="E82" s="28">
        <v>114</v>
      </c>
      <c r="F82" s="28">
        <f>SUM(K82:R82)</f>
        <v>228</v>
      </c>
      <c r="G82" s="28">
        <v>64</v>
      </c>
      <c r="H82" s="28">
        <v>24</v>
      </c>
      <c r="I82" s="28">
        <v>20</v>
      </c>
      <c r="J82" s="57">
        <v>32</v>
      </c>
      <c r="K82" s="30"/>
      <c r="L82" s="30"/>
      <c r="M82" s="30"/>
      <c r="N82" s="30"/>
      <c r="O82" s="30"/>
      <c r="P82" s="30"/>
      <c r="Q82" s="30">
        <v>192</v>
      </c>
      <c r="R82" s="30">
        <v>36</v>
      </c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</row>
    <row r="83" spans="1:41" s="14" customFormat="1" ht="29.25" customHeight="1" hidden="1">
      <c r="A83" s="67" t="s">
        <v>259</v>
      </c>
      <c r="B83" s="67" t="s">
        <v>263</v>
      </c>
      <c r="C83" s="51" t="s">
        <v>92</v>
      </c>
      <c r="D83" s="51">
        <v>72</v>
      </c>
      <c r="E83" s="51">
        <v>24</v>
      </c>
      <c r="F83" s="51">
        <v>48</v>
      </c>
      <c r="G83" s="51">
        <v>12</v>
      </c>
      <c r="H83" s="51"/>
      <c r="I83" s="51"/>
      <c r="J83" s="51">
        <v>8</v>
      </c>
      <c r="K83" s="51"/>
      <c r="L83" s="51"/>
      <c r="M83" s="51"/>
      <c r="N83" s="51"/>
      <c r="O83" s="51"/>
      <c r="P83" s="51"/>
      <c r="Q83" s="51">
        <v>48</v>
      </c>
      <c r="R83" s="51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41" s="14" customFormat="1" ht="29.25" customHeight="1" hidden="1">
      <c r="A84" s="67" t="s">
        <v>260</v>
      </c>
      <c r="B84" s="67" t="s">
        <v>264</v>
      </c>
      <c r="C84" s="51" t="s">
        <v>92</v>
      </c>
      <c r="D84" s="51">
        <v>72</v>
      </c>
      <c r="E84" s="51">
        <v>24</v>
      </c>
      <c r="F84" s="51">
        <v>48</v>
      </c>
      <c r="G84" s="51">
        <v>12</v>
      </c>
      <c r="H84" s="51"/>
      <c r="I84" s="51"/>
      <c r="J84" s="51">
        <v>8</v>
      </c>
      <c r="K84" s="51"/>
      <c r="L84" s="51"/>
      <c r="M84" s="51"/>
      <c r="N84" s="51"/>
      <c r="O84" s="51"/>
      <c r="P84" s="51"/>
      <c r="Q84" s="51">
        <v>48</v>
      </c>
      <c r="R84" s="51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</row>
    <row r="85" spans="1:41" s="14" customFormat="1" ht="29.25" customHeight="1" hidden="1">
      <c r="A85" s="67" t="s">
        <v>261</v>
      </c>
      <c r="B85" s="67" t="s">
        <v>265</v>
      </c>
      <c r="C85" s="51" t="s">
        <v>92</v>
      </c>
      <c r="D85" s="51">
        <v>72</v>
      </c>
      <c r="E85" s="51">
        <v>24</v>
      </c>
      <c r="F85" s="51">
        <v>48</v>
      </c>
      <c r="G85" s="51">
        <v>16</v>
      </c>
      <c r="H85" s="51"/>
      <c r="I85" s="51"/>
      <c r="J85" s="51">
        <v>8</v>
      </c>
      <c r="K85" s="51"/>
      <c r="L85" s="51"/>
      <c r="M85" s="51"/>
      <c r="N85" s="51"/>
      <c r="O85" s="51"/>
      <c r="P85" s="51"/>
      <c r="Q85" s="51">
        <v>48</v>
      </c>
      <c r="R85" s="51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</row>
    <row r="86" spans="1:41" s="14" customFormat="1" ht="29.25" customHeight="1" hidden="1">
      <c r="A86" s="67" t="s">
        <v>262</v>
      </c>
      <c r="B86" s="67" t="s">
        <v>266</v>
      </c>
      <c r="C86" s="51" t="s">
        <v>169</v>
      </c>
      <c r="D86" s="51">
        <v>126</v>
      </c>
      <c r="E86" s="51">
        <v>42</v>
      </c>
      <c r="F86" s="51">
        <v>84</v>
      </c>
      <c r="G86" s="51">
        <v>24</v>
      </c>
      <c r="H86" s="51">
        <v>24</v>
      </c>
      <c r="I86" s="51">
        <v>20</v>
      </c>
      <c r="J86" s="51">
        <v>8</v>
      </c>
      <c r="K86" s="51"/>
      <c r="L86" s="51"/>
      <c r="M86" s="51"/>
      <c r="N86" s="51"/>
      <c r="O86" s="51"/>
      <c r="P86" s="51"/>
      <c r="Q86" s="51">
        <v>48</v>
      </c>
      <c r="R86" s="51">
        <v>36</v>
      </c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</row>
    <row r="87" spans="1:41" s="14" customFormat="1" ht="18.75" customHeight="1" hidden="1">
      <c r="A87" s="31" t="s">
        <v>96</v>
      </c>
      <c r="B87" s="32" t="s">
        <v>3</v>
      </c>
      <c r="C87" s="40"/>
      <c r="D87" s="29"/>
      <c r="E87" s="41"/>
      <c r="F87" s="36"/>
      <c r="G87" s="36"/>
      <c r="H87" s="36"/>
      <c r="I87" s="36"/>
      <c r="J87" s="45"/>
      <c r="K87" s="29"/>
      <c r="L87" s="29"/>
      <c r="M87" s="29"/>
      <c r="N87" s="29"/>
      <c r="O87" s="29"/>
      <c r="P87" s="29"/>
      <c r="Q87" s="29"/>
      <c r="R87" s="29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</row>
    <row r="88" spans="1:41" s="14" customFormat="1" ht="40.5" customHeight="1">
      <c r="A88" s="33" t="s">
        <v>142</v>
      </c>
      <c r="B88" s="37" t="s">
        <v>215</v>
      </c>
      <c r="C88" s="58" t="s">
        <v>92</v>
      </c>
      <c r="D88" s="30" t="s">
        <v>207</v>
      </c>
      <c r="E88" s="38"/>
      <c r="F88" s="28">
        <v>36</v>
      </c>
      <c r="G88" s="28"/>
      <c r="H88" s="28"/>
      <c r="I88" s="28"/>
      <c r="J88" s="44"/>
      <c r="K88" s="30"/>
      <c r="L88" s="30"/>
      <c r="M88" s="30"/>
      <c r="N88" s="30"/>
      <c r="O88" s="30"/>
      <c r="P88" s="30" t="s">
        <v>207</v>
      </c>
      <c r="Q88" s="30"/>
      <c r="R88" s="30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</row>
    <row r="89" spans="1:251" ht="41.25" customHeight="1">
      <c r="A89" s="33" t="s">
        <v>143</v>
      </c>
      <c r="B89" s="60" t="s">
        <v>146</v>
      </c>
      <c r="C89" s="33" t="s">
        <v>220</v>
      </c>
      <c r="D89" s="42">
        <f aca="true" t="shared" si="20" ref="D89:J89">D90</f>
        <v>48</v>
      </c>
      <c r="E89" s="42">
        <f t="shared" si="20"/>
        <v>16</v>
      </c>
      <c r="F89" s="42">
        <f t="shared" si="20"/>
        <v>32</v>
      </c>
      <c r="G89" s="42">
        <f t="shared" si="20"/>
        <v>10</v>
      </c>
      <c r="H89" s="42">
        <f t="shared" si="20"/>
        <v>0</v>
      </c>
      <c r="I89" s="42">
        <f t="shared" si="20"/>
        <v>0</v>
      </c>
      <c r="J89" s="42">
        <f t="shared" si="20"/>
        <v>6</v>
      </c>
      <c r="K89" s="29"/>
      <c r="L89" s="29"/>
      <c r="M89" s="29"/>
      <c r="N89" s="29"/>
      <c r="O89" s="29"/>
      <c r="P89" s="29"/>
      <c r="Q89" s="29"/>
      <c r="R89" s="29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/>
      <c r="FQ89" s="46"/>
      <c r="FR89" s="46"/>
      <c r="FS89" s="46"/>
      <c r="FT89" s="46"/>
      <c r="FU89" s="46"/>
      <c r="FV89" s="46"/>
      <c r="FW89" s="46"/>
      <c r="FX89" s="46"/>
      <c r="FY89" s="46"/>
      <c r="FZ89" s="46"/>
      <c r="GA89" s="46"/>
      <c r="GB89" s="46"/>
      <c r="GC89" s="46"/>
      <c r="GD89" s="46"/>
      <c r="GE89" s="46"/>
      <c r="GF89" s="46"/>
      <c r="GG89" s="46"/>
      <c r="GH89" s="46"/>
      <c r="GI89" s="46"/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/>
      <c r="GW89" s="46"/>
      <c r="GX89" s="46"/>
      <c r="GY89" s="46"/>
      <c r="GZ89" s="46"/>
      <c r="HA89" s="46"/>
      <c r="HB89" s="46"/>
      <c r="HC89" s="46"/>
      <c r="HD89" s="46"/>
      <c r="HE89" s="46"/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/>
      <c r="HQ89" s="46"/>
      <c r="HR89" s="46"/>
      <c r="HS89" s="46"/>
      <c r="HT89" s="46"/>
      <c r="HU89" s="46"/>
      <c r="HV89" s="46"/>
      <c r="HW89" s="46"/>
      <c r="HX89" s="46"/>
      <c r="HY89" s="46"/>
      <c r="HZ89" s="46"/>
      <c r="IA89" s="46"/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/>
      <c r="IQ89" s="46"/>
    </row>
    <row r="90" spans="1:41" s="69" customFormat="1" ht="29.25" customHeight="1">
      <c r="A90" s="33" t="s">
        <v>209</v>
      </c>
      <c r="B90" s="60" t="s">
        <v>195</v>
      </c>
      <c r="C90" s="33" t="s">
        <v>92</v>
      </c>
      <c r="D90" s="28">
        <f>F90+E90</f>
        <v>48</v>
      </c>
      <c r="E90" s="28">
        <v>16</v>
      </c>
      <c r="F90" s="28">
        <f>SUM(K90:R90)</f>
        <v>32</v>
      </c>
      <c r="G90" s="28">
        <v>10</v>
      </c>
      <c r="H90" s="28"/>
      <c r="I90" s="28"/>
      <c r="J90" s="44">
        <v>6</v>
      </c>
      <c r="K90" s="30"/>
      <c r="L90" s="30"/>
      <c r="M90" s="30"/>
      <c r="N90" s="30"/>
      <c r="O90" s="30">
        <v>32</v>
      </c>
      <c r="P90" s="30"/>
      <c r="Q90" s="30"/>
      <c r="R90" s="30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</row>
    <row r="91" spans="1:41" s="69" customFormat="1" ht="22.5" customHeight="1">
      <c r="A91" s="33" t="s">
        <v>144</v>
      </c>
      <c r="B91" s="60" t="s">
        <v>3</v>
      </c>
      <c r="C91" s="58" t="s">
        <v>92</v>
      </c>
      <c r="D91" s="30" t="s">
        <v>206</v>
      </c>
      <c r="E91" s="38"/>
      <c r="F91" s="28">
        <v>144</v>
      </c>
      <c r="G91" s="28"/>
      <c r="H91" s="28"/>
      <c r="I91" s="28"/>
      <c r="J91" s="44"/>
      <c r="K91" s="30"/>
      <c r="L91" s="30"/>
      <c r="M91" s="30"/>
      <c r="N91" s="30"/>
      <c r="O91" s="30"/>
      <c r="P91" s="30" t="s">
        <v>206</v>
      </c>
      <c r="Q91" s="30"/>
      <c r="R91" s="30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</row>
    <row r="92" spans="1:251" ht="22.5" customHeight="1" hidden="1">
      <c r="A92" s="31" t="s">
        <v>280</v>
      </c>
      <c r="B92" s="59" t="s">
        <v>279</v>
      </c>
      <c r="C92" s="40" t="s">
        <v>92</v>
      </c>
      <c r="D92" s="29" t="s">
        <v>206</v>
      </c>
      <c r="E92" s="41"/>
      <c r="F92" s="36">
        <v>144</v>
      </c>
      <c r="G92" s="36"/>
      <c r="H92" s="36"/>
      <c r="I92" s="36"/>
      <c r="J92" s="45"/>
      <c r="K92" s="29"/>
      <c r="L92" s="29"/>
      <c r="M92" s="29"/>
      <c r="N92" s="29"/>
      <c r="O92" s="29"/>
      <c r="P92" s="29" t="s">
        <v>206</v>
      </c>
      <c r="Q92" s="29"/>
      <c r="R92" s="29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251" ht="40.5" customHeight="1" hidden="1">
      <c r="A93" s="31" t="s">
        <v>145</v>
      </c>
      <c r="B93" s="32" t="s">
        <v>215</v>
      </c>
      <c r="C93" s="31"/>
      <c r="D93" s="41"/>
      <c r="E93" s="41"/>
      <c r="F93" s="36">
        <f>SUM(K93:R93)</f>
        <v>0</v>
      </c>
      <c r="G93" s="36"/>
      <c r="H93" s="36"/>
      <c r="I93" s="36"/>
      <c r="J93" s="45"/>
      <c r="K93" s="29"/>
      <c r="L93" s="29"/>
      <c r="M93" s="29"/>
      <c r="N93" s="29"/>
      <c r="O93" s="29"/>
      <c r="P93" s="29"/>
      <c r="Q93" s="29"/>
      <c r="R93" s="29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46"/>
      <c r="IO93" s="46"/>
      <c r="IP93" s="46"/>
      <c r="IQ93" s="46"/>
    </row>
    <row r="94" spans="1:251" ht="19.5" customHeight="1" hidden="1">
      <c r="A94" s="540" t="s">
        <v>6</v>
      </c>
      <c r="B94" s="540"/>
      <c r="C94" s="33" t="s">
        <v>277</v>
      </c>
      <c r="D94" s="57">
        <f aca="true" t="shared" si="21" ref="D94:J94">D35+D31+D24+D9</f>
        <v>6542</v>
      </c>
      <c r="E94" s="57">
        <f t="shared" si="21"/>
        <v>2250</v>
      </c>
      <c r="F94" s="57">
        <f t="shared" si="21"/>
        <v>4292</v>
      </c>
      <c r="G94" s="57">
        <f t="shared" si="21"/>
        <v>1677</v>
      </c>
      <c r="H94" s="57">
        <f t="shared" si="21"/>
        <v>836</v>
      </c>
      <c r="I94" s="57">
        <f t="shared" si="21"/>
        <v>110</v>
      </c>
      <c r="J94" s="57">
        <f t="shared" si="21"/>
        <v>400</v>
      </c>
      <c r="K94" s="57">
        <f>SUM(K11:K93)</f>
        <v>576</v>
      </c>
      <c r="L94" s="57">
        <f>SUM(L11:L93)</f>
        <v>828</v>
      </c>
      <c r="M94" s="57">
        <v>396</v>
      </c>
      <c r="N94" s="57">
        <v>684</v>
      </c>
      <c r="O94" s="57">
        <v>576</v>
      </c>
      <c r="P94" s="57">
        <v>432</v>
      </c>
      <c r="Q94" s="57">
        <v>576</v>
      </c>
      <c r="R94" s="57">
        <v>432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/>
      <c r="IO94" s="46"/>
      <c r="IP94" s="46"/>
      <c r="IQ94" s="46"/>
    </row>
    <row r="95" spans="1:251" ht="32.25" customHeight="1" hidden="1">
      <c r="A95" s="33" t="s">
        <v>77</v>
      </c>
      <c r="B95" s="37" t="s">
        <v>97</v>
      </c>
      <c r="C95" s="33" t="s">
        <v>92</v>
      </c>
      <c r="D95" s="38" t="s">
        <v>95</v>
      </c>
      <c r="E95" s="38"/>
      <c r="F95" s="43">
        <v>144</v>
      </c>
      <c r="G95" s="43"/>
      <c r="H95" s="43"/>
      <c r="I95" s="44"/>
      <c r="J95" s="44"/>
      <c r="K95" s="44"/>
      <c r="L95" s="45"/>
      <c r="M95" s="45"/>
      <c r="N95" s="45"/>
      <c r="O95" s="45"/>
      <c r="P95" s="45"/>
      <c r="Q95" s="45"/>
      <c r="R95" s="45" t="s">
        <v>206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ht="25.5" hidden="1">
      <c r="A96" s="33" t="s">
        <v>78</v>
      </c>
      <c r="B96" s="37" t="s">
        <v>79</v>
      </c>
      <c r="C96" s="33"/>
      <c r="D96" s="34" t="s">
        <v>98</v>
      </c>
      <c r="E96" s="34"/>
      <c r="F96" s="33"/>
      <c r="G96" s="33"/>
      <c r="H96" s="33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46"/>
      <c r="IO96" s="46"/>
      <c r="IP96" s="46"/>
      <c r="IQ96" s="46"/>
    </row>
    <row r="97" spans="1:251" ht="12.75" customHeight="1" hidden="1">
      <c r="A97" s="529" t="s">
        <v>214</v>
      </c>
      <c r="B97" s="529"/>
      <c r="C97" s="529"/>
      <c r="D97" s="530"/>
      <c r="E97" s="530"/>
      <c r="F97" s="531" t="s">
        <v>6</v>
      </c>
      <c r="G97" s="527" t="s">
        <v>147</v>
      </c>
      <c r="H97" s="527"/>
      <c r="I97" s="527"/>
      <c r="J97" s="527"/>
      <c r="K97" s="36">
        <v>11</v>
      </c>
      <c r="L97" s="36">
        <v>12</v>
      </c>
      <c r="M97" s="36">
        <v>12</v>
      </c>
      <c r="N97" s="36">
        <v>14</v>
      </c>
      <c r="O97" s="36">
        <v>10</v>
      </c>
      <c r="P97" s="36">
        <v>8</v>
      </c>
      <c r="Q97" s="36">
        <v>7</v>
      </c>
      <c r="R97" s="36">
        <v>6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</row>
    <row r="98" spans="1:251" ht="12.75" hidden="1">
      <c r="A98" s="530"/>
      <c r="B98" s="530"/>
      <c r="C98" s="530"/>
      <c r="D98" s="530"/>
      <c r="E98" s="530"/>
      <c r="F98" s="531"/>
      <c r="G98" s="527" t="s">
        <v>100</v>
      </c>
      <c r="H98" s="527"/>
      <c r="I98" s="527"/>
      <c r="J98" s="527"/>
      <c r="K98" s="36"/>
      <c r="L98" s="36"/>
      <c r="M98" s="36">
        <v>5</v>
      </c>
      <c r="N98" s="36">
        <v>4</v>
      </c>
      <c r="O98" s="36"/>
      <c r="P98" s="36">
        <v>5</v>
      </c>
      <c r="Q98" s="36"/>
      <c r="R98" s="36">
        <v>1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46"/>
      <c r="HT98" s="46"/>
      <c r="HU98" s="46"/>
      <c r="HV98" s="46"/>
      <c r="HW98" s="46"/>
      <c r="HX98" s="46"/>
      <c r="HY98" s="46"/>
      <c r="HZ98" s="46"/>
      <c r="IA98" s="46"/>
      <c r="IB98" s="46"/>
      <c r="IC98" s="46"/>
      <c r="ID98" s="46"/>
      <c r="IE98" s="46"/>
      <c r="IF98" s="46"/>
      <c r="IG98" s="46"/>
      <c r="IH98" s="46"/>
      <c r="II98" s="46"/>
      <c r="IJ98" s="46"/>
      <c r="IK98" s="46"/>
      <c r="IL98" s="46"/>
      <c r="IM98" s="46"/>
      <c r="IN98" s="46"/>
      <c r="IO98" s="46"/>
      <c r="IP98" s="46"/>
      <c r="IQ98" s="46"/>
    </row>
    <row r="99" spans="1:251" ht="12.75" hidden="1">
      <c r="A99" s="532" t="s">
        <v>99</v>
      </c>
      <c r="B99" s="533"/>
      <c r="C99" s="533"/>
      <c r="D99" s="533"/>
      <c r="E99" s="533"/>
      <c r="F99" s="531"/>
      <c r="G99" s="527" t="s">
        <v>148</v>
      </c>
      <c r="H99" s="527"/>
      <c r="I99" s="527"/>
      <c r="J99" s="527"/>
      <c r="K99" s="36"/>
      <c r="L99" s="36"/>
      <c r="M99" s="36"/>
      <c r="N99" s="36"/>
      <c r="O99" s="36"/>
      <c r="P99" s="36">
        <v>7</v>
      </c>
      <c r="Q99" s="36"/>
      <c r="R99" s="3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/>
      <c r="IQ99" s="46"/>
    </row>
    <row r="100" spans="1:251" ht="12.75" hidden="1">
      <c r="A100" s="532" t="s">
        <v>149</v>
      </c>
      <c r="B100" s="533"/>
      <c r="C100" s="533"/>
      <c r="D100" s="533"/>
      <c r="E100" s="533"/>
      <c r="F100" s="531"/>
      <c r="G100" s="527" t="s">
        <v>150</v>
      </c>
      <c r="H100" s="527"/>
      <c r="I100" s="527"/>
      <c r="J100" s="527"/>
      <c r="K100" s="36"/>
      <c r="L100" s="36"/>
      <c r="M100" s="36"/>
      <c r="N100" s="36"/>
      <c r="O100" s="36"/>
      <c r="P100" s="36"/>
      <c r="Q100" s="36"/>
      <c r="R100" s="36">
        <v>4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46"/>
      <c r="HT100" s="46"/>
      <c r="HU100" s="46"/>
      <c r="HV100" s="46"/>
      <c r="HW100" s="46"/>
      <c r="HX100" s="46"/>
      <c r="HY100" s="46"/>
      <c r="HZ100" s="46"/>
      <c r="IA100" s="46"/>
      <c r="IB100" s="46"/>
      <c r="IC100" s="46"/>
      <c r="ID100" s="46"/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/>
      <c r="IQ100" s="46"/>
    </row>
    <row r="101" spans="1:251" ht="12.75" hidden="1">
      <c r="A101" s="534" t="s">
        <v>269</v>
      </c>
      <c r="B101" s="535"/>
      <c r="C101" s="535"/>
      <c r="D101" s="535"/>
      <c r="E101" s="535"/>
      <c r="F101" s="531"/>
      <c r="G101" s="527" t="s">
        <v>196</v>
      </c>
      <c r="H101" s="527"/>
      <c r="I101" s="530"/>
      <c r="J101" s="530"/>
      <c r="K101" s="36"/>
      <c r="L101" s="36"/>
      <c r="M101" s="36"/>
      <c r="N101" s="36"/>
      <c r="O101" s="36">
        <v>1</v>
      </c>
      <c r="P101" s="36"/>
      <c r="Q101" s="36"/>
      <c r="R101" s="36">
        <v>2</v>
      </c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</row>
    <row r="102" spans="1:251" ht="25.5" customHeight="1" hidden="1">
      <c r="A102" s="535"/>
      <c r="B102" s="535"/>
      <c r="C102" s="535"/>
      <c r="D102" s="535"/>
      <c r="E102" s="535"/>
      <c r="F102" s="531"/>
      <c r="G102" s="527" t="s">
        <v>151</v>
      </c>
      <c r="H102" s="527"/>
      <c r="I102" s="527"/>
      <c r="J102" s="527"/>
      <c r="K102" s="36">
        <v>1</v>
      </c>
      <c r="L102" s="36">
        <v>3</v>
      </c>
      <c r="M102" s="36">
        <v>1</v>
      </c>
      <c r="N102" s="36">
        <v>3</v>
      </c>
      <c r="O102" s="36">
        <v>2</v>
      </c>
      <c r="P102" s="36" t="s">
        <v>210</v>
      </c>
      <c r="Q102" s="36">
        <v>1</v>
      </c>
      <c r="R102" s="36" t="s">
        <v>212</v>
      </c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IQ102" s="46"/>
    </row>
    <row r="103" spans="1:251" ht="12.75" hidden="1">
      <c r="A103" s="535"/>
      <c r="B103" s="535"/>
      <c r="C103" s="535"/>
      <c r="D103" s="535"/>
      <c r="E103" s="535"/>
      <c r="F103" s="531"/>
      <c r="G103" s="527" t="s">
        <v>152</v>
      </c>
      <c r="H103" s="527"/>
      <c r="I103" s="527"/>
      <c r="J103" s="527"/>
      <c r="K103" s="36">
        <v>2</v>
      </c>
      <c r="L103" s="36">
        <v>8</v>
      </c>
      <c r="M103" s="36"/>
      <c r="N103" s="36">
        <v>9</v>
      </c>
      <c r="O103" s="36">
        <v>4</v>
      </c>
      <c r="P103" s="36">
        <v>6</v>
      </c>
      <c r="Q103" s="36">
        <v>4</v>
      </c>
      <c r="R103" s="36">
        <v>5</v>
      </c>
      <c r="IQ103" s="46"/>
    </row>
    <row r="104" spans="1:251" ht="27.75" customHeight="1" hidden="1">
      <c r="A104" s="535"/>
      <c r="B104" s="535"/>
      <c r="C104" s="535"/>
      <c r="D104" s="535"/>
      <c r="E104" s="535"/>
      <c r="F104" s="531"/>
      <c r="G104" s="527" t="s">
        <v>153</v>
      </c>
      <c r="H104" s="527"/>
      <c r="I104" s="527"/>
      <c r="J104" s="527"/>
      <c r="K104" s="36"/>
      <c r="L104" s="36"/>
      <c r="M104" s="36"/>
      <c r="N104" s="36">
        <v>1</v>
      </c>
      <c r="O104" s="36"/>
      <c r="P104" s="36"/>
      <c r="Q104" s="36"/>
      <c r="R104" s="36"/>
      <c r="IQ104" s="46"/>
    </row>
    <row r="105" spans="15:251" ht="12.75">
      <c r="O105" s="17"/>
      <c r="P105" s="17"/>
      <c r="Q105" s="17"/>
      <c r="R105" s="17"/>
      <c r="IQ105" s="46"/>
    </row>
  </sheetData>
  <sheetProtection/>
  <mergeCells count="30">
    <mergeCell ref="Q5:R5"/>
    <mergeCell ref="F6:F7"/>
    <mergeCell ref="G6:I6"/>
    <mergeCell ref="A94:B94"/>
    <mergeCell ref="A4:A7"/>
    <mergeCell ref="B4:B7"/>
    <mergeCell ref="C4:C7"/>
    <mergeCell ref="D4:I4"/>
    <mergeCell ref="J4:J7"/>
    <mergeCell ref="K4:R4"/>
    <mergeCell ref="A100:E100"/>
    <mergeCell ref="G100:J100"/>
    <mergeCell ref="A101:E104"/>
    <mergeCell ref="G101:J101"/>
    <mergeCell ref="M5:N5"/>
    <mergeCell ref="O5:P5"/>
    <mergeCell ref="D5:D7"/>
    <mergeCell ref="E5:E7"/>
    <mergeCell ref="F5:I5"/>
    <mergeCell ref="K5:L5"/>
    <mergeCell ref="G102:J102"/>
    <mergeCell ref="G103:J103"/>
    <mergeCell ref="G104:J104"/>
    <mergeCell ref="S4:S7"/>
    <mergeCell ref="A97:E98"/>
    <mergeCell ref="F97:F104"/>
    <mergeCell ref="G97:J97"/>
    <mergeCell ref="G98:J98"/>
    <mergeCell ref="A99:E99"/>
    <mergeCell ref="G99:J99"/>
  </mergeCells>
  <printOptions/>
  <pageMargins left="0.5905511811023623" right="0.2362204724409449" top="1.16" bottom="0.31496062992125984" header="0.196850393700787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9"/>
  <sheetViews>
    <sheetView zoomScale="120" zoomScaleNormal="120" zoomScalePageLayoutView="0" workbookViewId="0" topLeftCell="A1">
      <selection activeCell="AS18" sqref="AS18"/>
    </sheetView>
  </sheetViews>
  <sheetFormatPr defaultColWidth="9.00390625" defaultRowHeight="12.75"/>
  <cols>
    <col min="1" max="1" width="11.00390625" style="7" customWidth="1"/>
    <col min="2" max="6" width="2.75390625" style="7" customWidth="1"/>
    <col min="7" max="7" width="2.625" style="7" customWidth="1"/>
    <col min="8" max="31" width="2.75390625" style="7" customWidth="1"/>
    <col min="32" max="32" width="3.125" style="7" customWidth="1"/>
    <col min="33" max="34" width="2.875" style="7" customWidth="1"/>
    <col min="35" max="43" width="3.00390625" style="7" customWidth="1"/>
    <col min="44" max="44" width="3.25390625" style="7" customWidth="1"/>
    <col min="45" max="53" width="2.75390625" style="7" customWidth="1"/>
    <col min="54" max="55" width="1.625" style="7" customWidth="1"/>
    <col min="56" max="58" width="1.875" style="7" customWidth="1"/>
    <col min="59" max="63" width="2.25390625" style="7" customWidth="1"/>
    <col min="64" max="64" width="4.125" style="7" customWidth="1"/>
    <col min="65" max="16384" width="9.125" style="7" customWidth="1"/>
  </cols>
  <sheetData>
    <row r="1" spans="2:66" s="9" customFormat="1" ht="16.5" customHeight="1">
      <c r="B1" s="6" t="s">
        <v>392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G1" s="8"/>
      <c r="BL1" s="6"/>
      <c r="BM1" s="7"/>
      <c r="BN1" s="7"/>
    </row>
    <row r="3" spans="1:53" s="12" customFormat="1" ht="16.5" customHeight="1">
      <c r="A3" s="397" t="s">
        <v>1</v>
      </c>
      <c r="B3" s="398" t="s">
        <v>11</v>
      </c>
      <c r="C3" s="398"/>
      <c r="D3" s="398"/>
      <c r="E3" s="398"/>
      <c r="F3" s="399" t="s">
        <v>12</v>
      </c>
      <c r="G3" s="398" t="s">
        <v>13</v>
      </c>
      <c r="H3" s="398"/>
      <c r="I3" s="398"/>
      <c r="J3" s="399" t="s">
        <v>14</v>
      </c>
      <c r="K3" s="398" t="s">
        <v>15</v>
      </c>
      <c r="L3" s="398"/>
      <c r="M3" s="398"/>
      <c r="N3" s="398"/>
      <c r="O3" s="398" t="s">
        <v>16</v>
      </c>
      <c r="P3" s="398"/>
      <c r="Q3" s="398"/>
      <c r="R3" s="398"/>
      <c r="S3" s="402" t="s">
        <v>17</v>
      </c>
      <c r="T3" s="398" t="s">
        <v>18</v>
      </c>
      <c r="U3" s="398"/>
      <c r="V3" s="398"/>
      <c r="W3" s="402" t="s">
        <v>19</v>
      </c>
      <c r="X3" s="398" t="s">
        <v>20</v>
      </c>
      <c r="Y3" s="398"/>
      <c r="Z3" s="398"/>
      <c r="AA3" s="402" t="s">
        <v>21</v>
      </c>
      <c r="AB3" s="398" t="s">
        <v>22</v>
      </c>
      <c r="AC3" s="398"/>
      <c r="AD3" s="398"/>
      <c r="AE3" s="398"/>
      <c r="AF3" s="402" t="s">
        <v>23</v>
      </c>
      <c r="AG3" s="398" t="s">
        <v>24</v>
      </c>
      <c r="AH3" s="398"/>
      <c r="AI3" s="398"/>
      <c r="AJ3" s="402" t="s">
        <v>25</v>
      </c>
      <c r="AK3" s="398" t="s">
        <v>26</v>
      </c>
      <c r="AL3" s="398"/>
      <c r="AM3" s="398"/>
      <c r="AN3" s="398"/>
      <c r="AO3" s="398" t="s">
        <v>27</v>
      </c>
      <c r="AP3" s="398"/>
      <c r="AQ3" s="398"/>
      <c r="AR3" s="398"/>
      <c r="AS3" s="402" t="s">
        <v>28</v>
      </c>
      <c r="AT3" s="398" t="s">
        <v>29</v>
      </c>
      <c r="AU3" s="398"/>
      <c r="AV3" s="398"/>
      <c r="AW3" s="402" t="s">
        <v>30</v>
      </c>
      <c r="AX3" s="398" t="s">
        <v>31</v>
      </c>
      <c r="AY3" s="398"/>
      <c r="AZ3" s="398"/>
      <c r="BA3" s="398"/>
    </row>
    <row r="4" spans="1:53" s="12" customFormat="1" ht="19.5" customHeight="1">
      <c r="A4" s="397"/>
      <c r="B4" s="398"/>
      <c r="C4" s="398"/>
      <c r="D4" s="398"/>
      <c r="E4" s="398"/>
      <c r="F4" s="400"/>
      <c r="G4" s="398"/>
      <c r="H4" s="398"/>
      <c r="I4" s="398"/>
      <c r="J4" s="400"/>
      <c r="K4" s="398"/>
      <c r="L4" s="398"/>
      <c r="M4" s="398"/>
      <c r="N4" s="398"/>
      <c r="O4" s="398"/>
      <c r="P4" s="398"/>
      <c r="Q4" s="398"/>
      <c r="R4" s="398"/>
      <c r="S4" s="403"/>
      <c r="T4" s="398"/>
      <c r="U4" s="398"/>
      <c r="V4" s="398"/>
      <c r="W4" s="403"/>
      <c r="X4" s="398"/>
      <c r="Y4" s="398"/>
      <c r="Z4" s="398"/>
      <c r="AA4" s="403"/>
      <c r="AB4" s="398"/>
      <c r="AC4" s="398"/>
      <c r="AD4" s="398"/>
      <c r="AE4" s="398"/>
      <c r="AF4" s="403"/>
      <c r="AG4" s="398"/>
      <c r="AH4" s="398"/>
      <c r="AI4" s="398"/>
      <c r="AJ4" s="403"/>
      <c r="AK4" s="398"/>
      <c r="AL4" s="398"/>
      <c r="AM4" s="398"/>
      <c r="AN4" s="398"/>
      <c r="AO4" s="398"/>
      <c r="AP4" s="398"/>
      <c r="AQ4" s="398"/>
      <c r="AR4" s="398"/>
      <c r="AS4" s="403"/>
      <c r="AT4" s="398"/>
      <c r="AU4" s="398"/>
      <c r="AV4" s="398"/>
      <c r="AW4" s="403"/>
      <c r="AX4" s="398"/>
      <c r="AY4" s="398"/>
      <c r="AZ4" s="398"/>
      <c r="BA4" s="398"/>
    </row>
    <row r="5" spans="1:53" s="12" customFormat="1" ht="24" customHeight="1">
      <c r="A5" s="397"/>
      <c r="B5" s="158">
        <v>1</v>
      </c>
      <c r="C5" s="158">
        <v>8</v>
      </c>
      <c r="D5" s="158">
        <v>15</v>
      </c>
      <c r="E5" s="158">
        <v>22</v>
      </c>
      <c r="F5" s="400"/>
      <c r="G5" s="158">
        <v>6</v>
      </c>
      <c r="H5" s="158">
        <v>13</v>
      </c>
      <c r="I5" s="158">
        <v>20</v>
      </c>
      <c r="J5" s="400"/>
      <c r="K5" s="158">
        <v>3</v>
      </c>
      <c r="L5" s="158">
        <v>10</v>
      </c>
      <c r="M5" s="158">
        <v>17</v>
      </c>
      <c r="N5" s="158">
        <v>24</v>
      </c>
      <c r="O5" s="158">
        <v>1</v>
      </c>
      <c r="P5" s="158">
        <v>8</v>
      </c>
      <c r="Q5" s="158">
        <v>15</v>
      </c>
      <c r="R5" s="158">
        <v>22</v>
      </c>
      <c r="S5" s="403"/>
      <c r="T5" s="158">
        <v>5</v>
      </c>
      <c r="U5" s="158">
        <v>12</v>
      </c>
      <c r="V5" s="158">
        <v>19</v>
      </c>
      <c r="W5" s="403"/>
      <c r="X5" s="158">
        <v>2</v>
      </c>
      <c r="Y5" s="158">
        <v>9</v>
      </c>
      <c r="Z5" s="158">
        <v>16</v>
      </c>
      <c r="AA5" s="403"/>
      <c r="AB5" s="158">
        <v>2</v>
      </c>
      <c r="AC5" s="158">
        <v>9</v>
      </c>
      <c r="AD5" s="158">
        <v>16</v>
      </c>
      <c r="AE5" s="158">
        <v>23</v>
      </c>
      <c r="AF5" s="403"/>
      <c r="AG5" s="158">
        <v>6</v>
      </c>
      <c r="AH5" s="158">
        <v>13</v>
      </c>
      <c r="AI5" s="158">
        <v>20</v>
      </c>
      <c r="AJ5" s="403"/>
      <c r="AK5" s="158">
        <v>4</v>
      </c>
      <c r="AL5" s="158">
        <v>11</v>
      </c>
      <c r="AM5" s="158">
        <v>18</v>
      </c>
      <c r="AN5" s="158">
        <v>25</v>
      </c>
      <c r="AO5" s="158">
        <v>1</v>
      </c>
      <c r="AP5" s="158">
        <v>8</v>
      </c>
      <c r="AQ5" s="158">
        <v>15</v>
      </c>
      <c r="AR5" s="158">
        <v>22</v>
      </c>
      <c r="AS5" s="403"/>
      <c r="AT5" s="158">
        <v>6</v>
      </c>
      <c r="AU5" s="158">
        <v>13</v>
      </c>
      <c r="AV5" s="158">
        <v>20</v>
      </c>
      <c r="AW5" s="403"/>
      <c r="AX5" s="158">
        <v>3</v>
      </c>
      <c r="AY5" s="158">
        <v>10</v>
      </c>
      <c r="AZ5" s="158">
        <v>17</v>
      </c>
      <c r="BA5" s="158">
        <v>24</v>
      </c>
    </row>
    <row r="6" spans="1:53" s="12" customFormat="1" ht="22.5" customHeight="1">
      <c r="A6" s="397"/>
      <c r="B6" s="159">
        <v>7</v>
      </c>
      <c r="C6" s="159">
        <v>14</v>
      </c>
      <c r="D6" s="159">
        <v>21</v>
      </c>
      <c r="E6" s="159">
        <v>28</v>
      </c>
      <c r="F6" s="401"/>
      <c r="G6" s="159">
        <v>12</v>
      </c>
      <c r="H6" s="159">
        <v>19</v>
      </c>
      <c r="I6" s="159">
        <v>26</v>
      </c>
      <c r="J6" s="401"/>
      <c r="K6" s="159">
        <v>9</v>
      </c>
      <c r="L6" s="159">
        <v>16</v>
      </c>
      <c r="M6" s="159">
        <v>23</v>
      </c>
      <c r="N6" s="159">
        <v>30</v>
      </c>
      <c r="O6" s="159">
        <v>7</v>
      </c>
      <c r="P6" s="159">
        <v>14</v>
      </c>
      <c r="Q6" s="159">
        <v>21</v>
      </c>
      <c r="R6" s="159">
        <v>28</v>
      </c>
      <c r="S6" s="404"/>
      <c r="T6" s="159">
        <v>11</v>
      </c>
      <c r="U6" s="159">
        <v>18</v>
      </c>
      <c r="V6" s="159">
        <v>25</v>
      </c>
      <c r="W6" s="404"/>
      <c r="X6" s="159">
        <v>8</v>
      </c>
      <c r="Y6" s="159">
        <v>15</v>
      </c>
      <c r="Z6" s="159">
        <v>22</v>
      </c>
      <c r="AA6" s="404"/>
      <c r="AB6" s="159">
        <v>8</v>
      </c>
      <c r="AC6" s="159">
        <v>15</v>
      </c>
      <c r="AD6" s="159">
        <v>22</v>
      </c>
      <c r="AE6" s="159">
        <v>29</v>
      </c>
      <c r="AF6" s="404"/>
      <c r="AG6" s="159">
        <v>12</v>
      </c>
      <c r="AH6" s="159">
        <v>19</v>
      </c>
      <c r="AI6" s="159">
        <v>26</v>
      </c>
      <c r="AJ6" s="404"/>
      <c r="AK6" s="159">
        <v>10</v>
      </c>
      <c r="AL6" s="159">
        <v>17</v>
      </c>
      <c r="AM6" s="159">
        <v>24</v>
      </c>
      <c r="AN6" s="159">
        <v>31</v>
      </c>
      <c r="AO6" s="159">
        <v>7</v>
      </c>
      <c r="AP6" s="159">
        <v>14</v>
      </c>
      <c r="AQ6" s="159">
        <v>21</v>
      </c>
      <c r="AR6" s="159">
        <v>28</v>
      </c>
      <c r="AS6" s="404"/>
      <c r="AT6" s="159">
        <v>12</v>
      </c>
      <c r="AU6" s="159">
        <v>19</v>
      </c>
      <c r="AV6" s="159">
        <v>26</v>
      </c>
      <c r="AW6" s="404"/>
      <c r="AX6" s="159">
        <v>9</v>
      </c>
      <c r="AY6" s="159">
        <v>16</v>
      </c>
      <c r="AZ6" s="159">
        <v>23</v>
      </c>
      <c r="BA6" s="159">
        <v>31</v>
      </c>
    </row>
    <row r="7" spans="1:53" s="161" customFormat="1" ht="11.25" customHeight="1">
      <c r="A7" s="160" t="s">
        <v>335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160">
        <v>9</v>
      </c>
      <c r="K7" s="160">
        <v>10</v>
      </c>
      <c r="L7" s="160">
        <v>11</v>
      </c>
      <c r="M7" s="160">
        <v>12</v>
      </c>
      <c r="N7" s="160">
        <v>13</v>
      </c>
      <c r="O7" s="160">
        <v>14</v>
      </c>
      <c r="P7" s="160">
        <v>15</v>
      </c>
      <c r="Q7" s="160">
        <v>16</v>
      </c>
      <c r="R7" s="160">
        <v>17</v>
      </c>
      <c r="S7" s="160">
        <v>18</v>
      </c>
      <c r="T7" s="160">
        <v>19</v>
      </c>
      <c r="U7" s="160">
        <v>20</v>
      </c>
      <c r="V7" s="160">
        <v>21</v>
      </c>
      <c r="W7" s="160">
        <v>22</v>
      </c>
      <c r="X7" s="160">
        <v>23</v>
      </c>
      <c r="Y7" s="160">
        <v>24</v>
      </c>
      <c r="Z7" s="160">
        <v>25</v>
      </c>
      <c r="AA7" s="160">
        <v>26</v>
      </c>
      <c r="AB7" s="160">
        <v>27</v>
      </c>
      <c r="AC7" s="160">
        <v>28</v>
      </c>
      <c r="AD7" s="160">
        <v>29</v>
      </c>
      <c r="AE7" s="160">
        <v>30</v>
      </c>
      <c r="AF7" s="160">
        <v>31</v>
      </c>
      <c r="AG7" s="160">
        <v>32</v>
      </c>
      <c r="AH7" s="160">
        <v>33</v>
      </c>
      <c r="AI7" s="160">
        <v>34</v>
      </c>
      <c r="AJ7" s="160">
        <v>35</v>
      </c>
      <c r="AK7" s="160">
        <v>36</v>
      </c>
      <c r="AL7" s="160">
        <v>37</v>
      </c>
      <c r="AM7" s="160">
        <v>38</v>
      </c>
      <c r="AN7" s="160">
        <v>39</v>
      </c>
      <c r="AO7" s="160">
        <v>40</v>
      </c>
      <c r="AP7" s="160">
        <v>41</v>
      </c>
      <c r="AQ7" s="160">
        <v>42</v>
      </c>
      <c r="AR7" s="160">
        <v>43</v>
      </c>
      <c r="AS7" s="160">
        <v>44</v>
      </c>
      <c r="AT7" s="160">
        <v>45</v>
      </c>
      <c r="AU7" s="160">
        <v>46</v>
      </c>
      <c r="AV7" s="160">
        <v>47</v>
      </c>
      <c r="AW7" s="160">
        <v>48</v>
      </c>
      <c r="AX7" s="160">
        <v>49</v>
      </c>
      <c r="AY7" s="160">
        <v>50</v>
      </c>
      <c r="AZ7" s="160">
        <v>51</v>
      </c>
      <c r="BA7" s="160">
        <v>52</v>
      </c>
    </row>
    <row r="8" spans="1:53" s="161" customFormat="1" ht="11.25" customHeight="1">
      <c r="A8" s="160" t="s">
        <v>336</v>
      </c>
      <c r="B8" s="160">
        <v>1</v>
      </c>
      <c r="C8" s="160">
        <v>2</v>
      </c>
      <c r="D8" s="160">
        <v>3</v>
      </c>
      <c r="E8" s="160">
        <v>4</v>
      </c>
      <c r="F8" s="160">
        <v>5</v>
      </c>
      <c r="G8" s="160">
        <v>6</v>
      </c>
      <c r="H8" s="160">
        <v>7</v>
      </c>
      <c r="I8" s="162">
        <v>8</v>
      </c>
      <c r="J8" s="162">
        <v>9</v>
      </c>
      <c r="K8" s="160">
        <v>10</v>
      </c>
      <c r="L8" s="160">
        <v>11</v>
      </c>
      <c r="M8" s="160">
        <v>12</v>
      </c>
      <c r="N8" s="160">
        <v>13</v>
      </c>
      <c r="O8" s="160">
        <v>14</v>
      </c>
      <c r="P8" s="160">
        <v>15</v>
      </c>
      <c r="Q8" s="160">
        <v>16</v>
      </c>
      <c r="R8" s="160">
        <v>17</v>
      </c>
      <c r="S8" s="160"/>
      <c r="T8" s="160"/>
      <c r="U8" s="160">
        <v>1</v>
      </c>
      <c r="V8" s="160">
        <v>2</v>
      </c>
      <c r="W8" s="160">
        <v>3</v>
      </c>
      <c r="X8" s="160">
        <v>4</v>
      </c>
      <c r="Y8" s="160">
        <v>5</v>
      </c>
      <c r="Z8" s="160">
        <v>6</v>
      </c>
      <c r="AA8" s="160">
        <v>7</v>
      </c>
      <c r="AB8" s="162">
        <v>8</v>
      </c>
      <c r="AC8" s="162">
        <v>9</v>
      </c>
      <c r="AD8" s="160">
        <v>10</v>
      </c>
      <c r="AE8" s="160">
        <v>11</v>
      </c>
      <c r="AF8" s="160">
        <v>12</v>
      </c>
      <c r="AG8" s="160">
        <v>13</v>
      </c>
      <c r="AH8" s="160">
        <v>14</v>
      </c>
      <c r="AI8" s="160">
        <v>15</v>
      </c>
      <c r="AJ8" s="160">
        <v>16</v>
      </c>
      <c r="AK8" s="160">
        <v>17</v>
      </c>
      <c r="AL8" s="160">
        <v>18</v>
      </c>
      <c r="AM8" s="160">
        <v>19</v>
      </c>
      <c r="AN8" s="160">
        <v>20</v>
      </c>
      <c r="AO8" s="160">
        <v>21</v>
      </c>
      <c r="AP8" s="160">
        <v>22</v>
      </c>
      <c r="AQ8" s="160">
        <v>23</v>
      </c>
      <c r="AR8" s="160">
        <v>24</v>
      </c>
      <c r="AS8" s="160">
        <v>25</v>
      </c>
      <c r="AT8" s="160"/>
      <c r="AU8" s="160"/>
      <c r="AV8" s="160"/>
      <c r="AW8" s="160"/>
      <c r="AX8" s="160"/>
      <c r="AY8" s="160"/>
      <c r="AZ8" s="160"/>
      <c r="BA8" s="160"/>
    </row>
    <row r="9" spans="1:53" s="135" customFormat="1" ht="11.25" customHeight="1">
      <c r="A9" s="82" t="s">
        <v>7</v>
      </c>
      <c r="B9" s="127"/>
      <c r="C9" s="127"/>
      <c r="D9" s="127"/>
      <c r="E9" s="127"/>
      <c r="F9" s="127"/>
      <c r="G9" s="127"/>
      <c r="H9" s="128"/>
      <c r="I9" s="431">
        <v>17</v>
      </c>
      <c r="J9" s="431"/>
      <c r="K9" s="129"/>
      <c r="L9" s="127"/>
      <c r="M9" s="127"/>
      <c r="N9" s="127"/>
      <c r="O9" s="127"/>
      <c r="P9" s="127"/>
      <c r="Q9" s="130"/>
      <c r="R9" s="131"/>
      <c r="S9" s="132" t="s">
        <v>104</v>
      </c>
      <c r="T9" s="132" t="s">
        <v>104</v>
      </c>
      <c r="U9" s="130"/>
      <c r="V9" s="130"/>
      <c r="W9" s="431">
        <v>22</v>
      </c>
      <c r="X9" s="432"/>
      <c r="Y9" s="130"/>
      <c r="Z9" s="130"/>
      <c r="AA9" s="133"/>
      <c r="AB9" s="126"/>
      <c r="AC9" s="126"/>
      <c r="AD9" s="134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1" t="s">
        <v>91</v>
      </c>
      <c r="AR9" s="131" t="s">
        <v>91</v>
      </c>
      <c r="AS9" s="130" t="s">
        <v>104</v>
      </c>
      <c r="AT9" s="130" t="s">
        <v>104</v>
      </c>
      <c r="AU9" s="130" t="s">
        <v>104</v>
      </c>
      <c r="AV9" s="130" t="s">
        <v>104</v>
      </c>
      <c r="AW9" s="130" t="s">
        <v>104</v>
      </c>
      <c r="AX9" s="130" t="s">
        <v>104</v>
      </c>
      <c r="AY9" s="130" t="s">
        <v>104</v>
      </c>
      <c r="AZ9" s="130" t="s">
        <v>104</v>
      </c>
      <c r="BA9" s="130" t="s">
        <v>104</v>
      </c>
    </row>
    <row r="10" spans="1:53" s="135" customFormat="1" ht="12.75">
      <c r="A10" s="82" t="s">
        <v>9</v>
      </c>
      <c r="B10" s="127"/>
      <c r="C10" s="127"/>
      <c r="D10" s="127"/>
      <c r="E10" s="127"/>
      <c r="F10" s="127"/>
      <c r="G10" s="127"/>
      <c r="H10" s="128"/>
      <c r="I10" s="126"/>
      <c r="J10" s="126"/>
      <c r="K10" s="129"/>
      <c r="L10" s="127"/>
      <c r="M10" s="127"/>
      <c r="N10" s="127"/>
      <c r="O10" s="127"/>
      <c r="P10" s="127"/>
      <c r="Q10" s="130"/>
      <c r="R10" s="131" t="s">
        <v>91</v>
      </c>
      <c r="S10" s="132" t="s">
        <v>104</v>
      </c>
      <c r="T10" s="132" t="s">
        <v>104</v>
      </c>
      <c r="U10" s="130"/>
      <c r="V10" s="130"/>
      <c r="W10" s="130"/>
      <c r="X10" s="130"/>
      <c r="Y10" s="130"/>
      <c r="Z10" s="130"/>
      <c r="AA10" s="133"/>
      <c r="AB10" s="126"/>
      <c r="AC10" s="126"/>
      <c r="AD10" s="134"/>
      <c r="AE10" s="130"/>
      <c r="AF10" s="130"/>
      <c r="AG10" s="130"/>
      <c r="AH10" s="130"/>
      <c r="AI10" s="130"/>
      <c r="AJ10" s="130"/>
      <c r="AK10" s="130"/>
      <c r="AL10" s="130"/>
      <c r="AM10" s="130"/>
      <c r="AN10" s="22" t="s">
        <v>308</v>
      </c>
      <c r="AO10" s="22" t="s">
        <v>402</v>
      </c>
      <c r="AP10" s="22" t="s">
        <v>401</v>
      </c>
      <c r="AQ10" s="25" t="s">
        <v>309</v>
      </c>
      <c r="AR10" s="131" t="s">
        <v>91</v>
      </c>
      <c r="AS10" s="130" t="s">
        <v>104</v>
      </c>
      <c r="AT10" s="130" t="s">
        <v>104</v>
      </c>
      <c r="AU10" s="130" t="s">
        <v>104</v>
      </c>
      <c r="AV10" s="130" t="s">
        <v>104</v>
      </c>
      <c r="AW10" s="130" t="s">
        <v>104</v>
      </c>
      <c r="AX10" s="130" t="s">
        <v>104</v>
      </c>
      <c r="AY10" s="130" t="s">
        <v>104</v>
      </c>
      <c r="AZ10" s="130" t="s">
        <v>104</v>
      </c>
      <c r="BA10" s="130" t="s">
        <v>104</v>
      </c>
    </row>
    <row r="11" spans="1:53" s="135" customFormat="1" ht="12.75">
      <c r="A11" s="82" t="s">
        <v>429</v>
      </c>
      <c r="B11" s="136"/>
      <c r="C11" s="136"/>
      <c r="D11" s="136"/>
      <c r="E11" s="136"/>
      <c r="F11" s="136"/>
      <c r="G11" s="136"/>
      <c r="H11" s="137"/>
      <c r="I11" s="126"/>
      <c r="J11" s="126"/>
      <c r="K11" s="138"/>
      <c r="L11" s="136"/>
      <c r="M11" s="136"/>
      <c r="N11" s="136"/>
      <c r="O11" s="136"/>
      <c r="P11" s="136"/>
      <c r="Q11" s="136"/>
      <c r="R11" s="136"/>
      <c r="S11" s="132" t="s">
        <v>104</v>
      </c>
      <c r="T11" s="132" t="s">
        <v>104</v>
      </c>
      <c r="U11" s="130"/>
      <c r="V11" s="130"/>
      <c r="W11" s="130"/>
      <c r="X11" s="130"/>
      <c r="Y11" s="130"/>
      <c r="Z11" s="130"/>
      <c r="AA11" s="22" t="s">
        <v>403</v>
      </c>
      <c r="AB11" s="22" t="s">
        <v>404</v>
      </c>
      <c r="AC11" s="22" t="s">
        <v>430</v>
      </c>
      <c r="AD11" s="22" t="s">
        <v>430</v>
      </c>
      <c r="AE11" s="25" t="s">
        <v>309</v>
      </c>
      <c r="AF11" s="25" t="s">
        <v>309</v>
      </c>
      <c r="AG11" s="131" t="s">
        <v>91</v>
      </c>
      <c r="AH11" s="131" t="s">
        <v>91</v>
      </c>
      <c r="AI11" s="139" t="s">
        <v>310</v>
      </c>
      <c r="AJ11" s="139" t="s">
        <v>310</v>
      </c>
      <c r="AK11" s="139" t="s">
        <v>310</v>
      </c>
      <c r="AL11" s="139" t="s">
        <v>310</v>
      </c>
      <c r="AM11" s="141" t="s">
        <v>311</v>
      </c>
      <c r="AN11" s="140" t="s">
        <v>311</v>
      </c>
      <c r="AO11" s="140" t="s">
        <v>311</v>
      </c>
      <c r="AP11" s="140" t="s">
        <v>311</v>
      </c>
      <c r="AQ11" s="141" t="s">
        <v>108</v>
      </c>
      <c r="AR11" s="141" t="s">
        <v>108</v>
      </c>
      <c r="AS11" s="127"/>
      <c r="AT11" s="127"/>
      <c r="AU11" s="127"/>
      <c r="AV11" s="127"/>
      <c r="AW11" s="127"/>
      <c r="AX11" s="127"/>
      <c r="AY11" s="127"/>
      <c r="AZ11" s="127"/>
      <c r="BA11" s="127"/>
    </row>
    <row r="13" spans="1:32" ht="10.5">
      <c r="A13" s="21" t="s">
        <v>10</v>
      </c>
      <c r="B13" s="20"/>
      <c r="C13" s="19" t="s">
        <v>8</v>
      </c>
      <c r="D13" s="10" t="s">
        <v>105</v>
      </c>
      <c r="K13" s="22" t="s">
        <v>308</v>
      </c>
      <c r="L13" s="19" t="s">
        <v>8</v>
      </c>
      <c r="M13" s="10" t="s">
        <v>268</v>
      </c>
      <c r="N13" s="11"/>
      <c r="O13" s="11"/>
      <c r="P13" s="11"/>
      <c r="Q13" s="11"/>
      <c r="AD13" s="24" t="s">
        <v>108</v>
      </c>
      <c r="AE13" s="19" t="s">
        <v>8</v>
      </c>
      <c r="AF13" s="10" t="s">
        <v>321</v>
      </c>
    </row>
    <row r="14" ht="9.75" customHeight="1">
      <c r="AD14" s="12"/>
    </row>
    <row r="15" spans="2:32" ht="9.75" customHeight="1">
      <c r="B15" s="23" t="s">
        <v>91</v>
      </c>
      <c r="C15" s="19" t="s">
        <v>8</v>
      </c>
      <c r="D15" s="10" t="s">
        <v>4</v>
      </c>
      <c r="K15" s="25" t="s">
        <v>309</v>
      </c>
      <c r="L15" s="19" t="s">
        <v>8</v>
      </c>
      <c r="M15" s="10" t="s">
        <v>109</v>
      </c>
      <c r="AD15" s="24" t="s">
        <v>311</v>
      </c>
      <c r="AE15" s="19" t="s">
        <v>8</v>
      </c>
      <c r="AF15" s="10" t="s">
        <v>337</v>
      </c>
    </row>
    <row r="16" spans="2:6" ht="10.5">
      <c r="B16" s="21"/>
      <c r="C16" s="11"/>
      <c r="D16" s="11"/>
      <c r="E16" s="11"/>
      <c r="F16" s="11"/>
    </row>
    <row r="17" spans="2:13" ht="10.5">
      <c r="B17" s="23" t="s">
        <v>104</v>
      </c>
      <c r="C17" s="19" t="s">
        <v>8</v>
      </c>
      <c r="D17" s="10" t="s">
        <v>5</v>
      </c>
      <c r="E17" s="11"/>
      <c r="F17" s="11"/>
      <c r="K17" s="27" t="s">
        <v>310</v>
      </c>
      <c r="L17" s="19" t="s">
        <v>8</v>
      </c>
      <c r="M17" s="10" t="s">
        <v>97</v>
      </c>
    </row>
    <row r="18" spans="2:7" ht="10.5">
      <c r="B18" s="11"/>
      <c r="C18" s="11"/>
      <c r="D18" s="11"/>
      <c r="E18" s="11"/>
      <c r="F18" s="11"/>
      <c r="G18" s="11"/>
    </row>
    <row r="19" spans="2:12" ht="10.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 customHeight="1">
      <c r="B20" s="6" t="s">
        <v>393</v>
      </c>
      <c r="C20" s="4"/>
      <c r="D20" s="4"/>
      <c r="E20" s="4"/>
      <c r="F20" s="4"/>
      <c r="G20" s="4"/>
      <c r="H20" s="4"/>
      <c r="I20" s="4"/>
      <c r="J20" s="4"/>
      <c r="K20" s="5"/>
      <c r="L20" s="4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</row>
    <row r="22" spans="1:12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118"/>
    </row>
    <row r="23" spans="1:55" ht="26.25" customHeight="1">
      <c r="A23" s="414" t="s">
        <v>1</v>
      </c>
      <c r="B23" s="417" t="s">
        <v>2</v>
      </c>
      <c r="C23" s="418"/>
      <c r="D23" s="418"/>
      <c r="E23" s="418"/>
      <c r="F23" s="418"/>
      <c r="G23" s="418"/>
      <c r="H23" s="418"/>
      <c r="I23" s="418"/>
      <c r="J23" s="419"/>
      <c r="K23" s="423" t="s">
        <v>394</v>
      </c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5" t="s">
        <v>4</v>
      </c>
      <c r="AM23" s="425"/>
      <c r="AN23" s="425"/>
      <c r="AO23" s="425"/>
      <c r="AP23" s="425"/>
      <c r="AQ23" s="425"/>
      <c r="AR23" s="425"/>
      <c r="AS23" s="425"/>
      <c r="AT23" s="425"/>
      <c r="AU23" s="417" t="s">
        <v>321</v>
      </c>
      <c r="AV23" s="418"/>
      <c r="AW23" s="418"/>
      <c r="AX23" s="418"/>
      <c r="AY23" s="418"/>
      <c r="AZ23" s="419"/>
      <c r="BA23" s="426" t="s">
        <v>6</v>
      </c>
      <c r="BB23" s="426"/>
      <c r="BC23" s="426"/>
    </row>
    <row r="24" spans="1:55" ht="40.5" customHeight="1">
      <c r="A24" s="415"/>
      <c r="B24" s="420"/>
      <c r="C24" s="421"/>
      <c r="D24" s="421"/>
      <c r="E24" s="421"/>
      <c r="F24" s="421"/>
      <c r="G24" s="421"/>
      <c r="H24" s="421"/>
      <c r="I24" s="421"/>
      <c r="J24" s="422"/>
      <c r="K24" s="423" t="s">
        <v>395</v>
      </c>
      <c r="L24" s="424"/>
      <c r="M24" s="424"/>
      <c r="N24" s="424"/>
      <c r="O24" s="424"/>
      <c r="P24" s="424"/>
      <c r="Q24" s="424"/>
      <c r="R24" s="424"/>
      <c r="S24" s="427"/>
      <c r="T24" s="423" t="s">
        <v>396</v>
      </c>
      <c r="U24" s="424"/>
      <c r="V24" s="424"/>
      <c r="W24" s="424"/>
      <c r="X24" s="424"/>
      <c r="Y24" s="424"/>
      <c r="Z24" s="424"/>
      <c r="AA24" s="424"/>
      <c r="AB24" s="427"/>
      <c r="AC24" s="423" t="s">
        <v>397</v>
      </c>
      <c r="AD24" s="424"/>
      <c r="AE24" s="424"/>
      <c r="AF24" s="424"/>
      <c r="AG24" s="424"/>
      <c r="AH24" s="424"/>
      <c r="AI24" s="424"/>
      <c r="AJ24" s="424"/>
      <c r="AK24" s="424"/>
      <c r="AL24" s="425"/>
      <c r="AM24" s="425"/>
      <c r="AN24" s="425"/>
      <c r="AO24" s="425"/>
      <c r="AP24" s="425"/>
      <c r="AQ24" s="425"/>
      <c r="AR24" s="425"/>
      <c r="AS24" s="425"/>
      <c r="AT24" s="425"/>
      <c r="AU24" s="420"/>
      <c r="AV24" s="421"/>
      <c r="AW24" s="421"/>
      <c r="AX24" s="421"/>
      <c r="AY24" s="421"/>
      <c r="AZ24" s="422"/>
      <c r="BA24" s="426"/>
      <c r="BB24" s="426"/>
      <c r="BC24" s="426"/>
    </row>
    <row r="25" spans="1:55" ht="26.25" customHeight="1">
      <c r="A25" s="416"/>
      <c r="B25" s="428" t="s">
        <v>106</v>
      </c>
      <c r="C25" s="429"/>
      <c r="D25" s="430"/>
      <c r="E25" s="428" t="s">
        <v>107</v>
      </c>
      <c r="F25" s="429"/>
      <c r="G25" s="430"/>
      <c r="H25" s="428" t="s">
        <v>6</v>
      </c>
      <c r="I25" s="429"/>
      <c r="J25" s="430"/>
      <c r="K25" s="428" t="s">
        <v>106</v>
      </c>
      <c r="L25" s="429"/>
      <c r="M25" s="430"/>
      <c r="N25" s="428" t="s">
        <v>107</v>
      </c>
      <c r="O25" s="429"/>
      <c r="P25" s="430"/>
      <c r="Q25" s="428" t="s">
        <v>6</v>
      </c>
      <c r="R25" s="429"/>
      <c r="S25" s="430"/>
      <c r="T25" s="428" t="s">
        <v>106</v>
      </c>
      <c r="U25" s="429"/>
      <c r="V25" s="430"/>
      <c r="W25" s="428" t="s">
        <v>107</v>
      </c>
      <c r="X25" s="429"/>
      <c r="Y25" s="430"/>
      <c r="Z25" s="428" t="s">
        <v>6</v>
      </c>
      <c r="AA25" s="429"/>
      <c r="AB25" s="430"/>
      <c r="AC25" s="428" t="s">
        <v>106</v>
      </c>
      <c r="AD25" s="429"/>
      <c r="AE25" s="430"/>
      <c r="AF25" s="428" t="s">
        <v>107</v>
      </c>
      <c r="AG25" s="429"/>
      <c r="AH25" s="430"/>
      <c r="AI25" s="428" t="s">
        <v>6</v>
      </c>
      <c r="AJ25" s="429"/>
      <c r="AK25" s="430"/>
      <c r="AL25" s="428" t="s">
        <v>106</v>
      </c>
      <c r="AM25" s="429"/>
      <c r="AN25" s="430"/>
      <c r="AO25" s="428" t="s">
        <v>107</v>
      </c>
      <c r="AP25" s="429"/>
      <c r="AQ25" s="430"/>
      <c r="AR25" s="428" t="s">
        <v>6</v>
      </c>
      <c r="AS25" s="429"/>
      <c r="AT25" s="430"/>
      <c r="AU25" s="428" t="s">
        <v>398</v>
      </c>
      <c r="AV25" s="429"/>
      <c r="AW25" s="430"/>
      <c r="AX25" s="428" t="s">
        <v>399</v>
      </c>
      <c r="AY25" s="429"/>
      <c r="AZ25" s="430"/>
      <c r="BA25" s="426"/>
      <c r="BB25" s="426"/>
      <c r="BC25" s="426"/>
    </row>
    <row r="26" spans="1:55" ht="12.75" customHeight="1">
      <c r="A26" s="81">
        <v>1</v>
      </c>
      <c r="B26" s="411">
        <v>2</v>
      </c>
      <c r="C26" s="412"/>
      <c r="D26" s="413"/>
      <c r="E26" s="411">
        <v>3</v>
      </c>
      <c r="F26" s="412"/>
      <c r="G26" s="413"/>
      <c r="H26" s="411">
        <v>4</v>
      </c>
      <c r="I26" s="412"/>
      <c r="J26" s="413"/>
      <c r="K26" s="411">
        <v>5</v>
      </c>
      <c r="L26" s="412"/>
      <c r="M26" s="413"/>
      <c r="N26" s="411">
        <v>6</v>
      </c>
      <c r="O26" s="412"/>
      <c r="P26" s="413"/>
      <c r="Q26" s="411">
        <v>7</v>
      </c>
      <c r="R26" s="412"/>
      <c r="S26" s="413"/>
      <c r="T26" s="411">
        <v>8</v>
      </c>
      <c r="U26" s="412"/>
      <c r="V26" s="413"/>
      <c r="W26" s="411">
        <v>9</v>
      </c>
      <c r="X26" s="412"/>
      <c r="Y26" s="413"/>
      <c r="Z26" s="411">
        <v>10</v>
      </c>
      <c r="AA26" s="412"/>
      <c r="AB26" s="413"/>
      <c r="AC26" s="411">
        <v>11</v>
      </c>
      <c r="AD26" s="412"/>
      <c r="AE26" s="413"/>
      <c r="AF26" s="411">
        <v>12</v>
      </c>
      <c r="AG26" s="412"/>
      <c r="AH26" s="413"/>
      <c r="AI26" s="411">
        <v>13</v>
      </c>
      <c r="AJ26" s="412"/>
      <c r="AK26" s="413"/>
      <c r="AL26" s="411">
        <v>14</v>
      </c>
      <c r="AM26" s="412"/>
      <c r="AN26" s="413"/>
      <c r="AO26" s="411">
        <v>15</v>
      </c>
      <c r="AP26" s="412"/>
      <c r="AQ26" s="413"/>
      <c r="AR26" s="411">
        <v>16</v>
      </c>
      <c r="AS26" s="412"/>
      <c r="AT26" s="413"/>
      <c r="AU26" s="411">
        <v>17</v>
      </c>
      <c r="AV26" s="412"/>
      <c r="AW26" s="413"/>
      <c r="AX26" s="411">
        <v>18</v>
      </c>
      <c r="AY26" s="412"/>
      <c r="AZ26" s="413"/>
      <c r="BA26" s="411">
        <v>20</v>
      </c>
      <c r="BB26" s="412"/>
      <c r="BC26" s="413"/>
    </row>
    <row r="27" spans="1:55" ht="12.75" customHeight="1">
      <c r="A27" s="82" t="s">
        <v>7</v>
      </c>
      <c r="B27" s="405">
        <v>17</v>
      </c>
      <c r="C27" s="406"/>
      <c r="D27" s="407"/>
      <c r="E27" s="405">
        <v>22</v>
      </c>
      <c r="F27" s="406"/>
      <c r="G27" s="407"/>
      <c r="H27" s="405">
        <f>B27+E27</f>
        <v>39</v>
      </c>
      <c r="I27" s="406"/>
      <c r="J27" s="407"/>
      <c r="K27" s="405">
        <v>0</v>
      </c>
      <c r="L27" s="406"/>
      <c r="M27" s="407"/>
      <c r="N27" s="405">
        <v>0</v>
      </c>
      <c r="O27" s="406"/>
      <c r="P27" s="407"/>
      <c r="Q27" s="405">
        <f>K27+N27</f>
        <v>0</v>
      </c>
      <c r="R27" s="406"/>
      <c r="S27" s="407"/>
      <c r="T27" s="405">
        <v>0</v>
      </c>
      <c r="U27" s="406"/>
      <c r="V27" s="407"/>
      <c r="W27" s="405">
        <v>0</v>
      </c>
      <c r="X27" s="406"/>
      <c r="Y27" s="407"/>
      <c r="Z27" s="405">
        <f>T27+W27</f>
        <v>0</v>
      </c>
      <c r="AA27" s="406"/>
      <c r="AB27" s="407"/>
      <c r="AC27" s="405">
        <v>0</v>
      </c>
      <c r="AD27" s="406"/>
      <c r="AE27" s="407"/>
      <c r="AF27" s="405">
        <v>0</v>
      </c>
      <c r="AG27" s="406"/>
      <c r="AH27" s="407"/>
      <c r="AI27" s="405">
        <f>AC27+AF27</f>
        <v>0</v>
      </c>
      <c r="AJ27" s="406"/>
      <c r="AK27" s="407"/>
      <c r="AL27" s="405">
        <v>0</v>
      </c>
      <c r="AM27" s="406"/>
      <c r="AN27" s="407"/>
      <c r="AO27" s="405">
        <v>2</v>
      </c>
      <c r="AP27" s="406"/>
      <c r="AQ27" s="407"/>
      <c r="AR27" s="405">
        <f>AL27+AO27</f>
        <v>2</v>
      </c>
      <c r="AS27" s="406"/>
      <c r="AT27" s="407"/>
      <c r="AU27" s="405">
        <v>0</v>
      </c>
      <c r="AV27" s="406"/>
      <c r="AW27" s="407"/>
      <c r="AX27" s="405">
        <v>0</v>
      </c>
      <c r="AY27" s="406"/>
      <c r="AZ27" s="407"/>
      <c r="BA27" s="408">
        <f>AX27+AU27+AR27+AI27+Z27+Q27+H27</f>
        <v>41</v>
      </c>
      <c r="BB27" s="409"/>
      <c r="BC27" s="410"/>
    </row>
    <row r="28" spans="1:55" ht="12.75" customHeight="1">
      <c r="A28" s="82" t="s">
        <v>9</v>
      </c>
      <c r="B28" s="405">
        <v>16</v>
      </c>
      <c r="C28" s="406"/>
      <c r="D28" s="407"/>
      <c r="E28" s="405">
        <v>17</v>
      </c>
      <c r="F28" s="406"/>
      <c r="G28" s="407"/>
      <c r="H28" s="405">
        <f>B28+E28</f>
        <v>33</v>
      </c>
      <c r="I28" s="406"/>
      <c r="J28" s="407"/>
      <c r="K28" s="405">
        <v>0</v>
      </c>
      <c r="L28" s="406"/>
      <c r="M28" s="407"/>
      <c r="N28" s="405">
        <v>3</v>
      </c>
      <c r="O28" s="406"/>
      <c r="P28" s="407"/>
      <c r="Q28" s="405">
        <f>K28+N28</f>
        <v>3</v>
      </c>
      <c r="R28" s="406"/>
      <c r="S28" s="407"/>
      <c r="T28" s="405">
        <v>0</v>
      </c>
      <c r="U28" s="406"/>
      <c r="V28" s="407"/>
      <c r="W28" s="405">
        <v>2</v>
      </c>
      <c r="X28" s="406"/>
      <c r="Y28" s="407"/>
      <c r="Z28" s="405">
        <f>T28+W28</f>
        <v>2</v>
      </c>
      <c r="AA28" s="406"/>
      <c r="AB28" s="407"/>
      <c r="AC28" s="405">
        <v>0</v>
      </c>
      <c r="AD28" s="406"/>
      <c r="AE28" s="407"/>
      <c r="AF28" s="405">
        <v>0</v>
      </c>
      <c r="AG28" s="406"/>
      <c r="AH28" s="407"/>
      <c r="AI28" s="405">
        <f>AC28+AF28</f>
        <v>0</v>
      </c>
      <c r="AJ28" s="406"/>
      <c r="AK28" s="407"/>
      <c r="AL28" s="405">
        <v>1</v>
      </c>
      <c r="AM28" s="406"/>
      <c r="AN28" s="407"/>
      <c r="AO28" s="405">
        <v>2</v>
      </c>
      <c r="AP28" s="406"/>
      <c r="AQ28" s="407"/>
      <c r="AR28" s="405">
        <f>AL28+AO28</f>
        <v>3</v>
      </c>
      <c r="AS28" s="406"/>
      <c r="AT28" s="407"/>
      <c r="AU28" s="405">
        <v>0</v>
      </c>
      <c r="AV28" s="406"/>
      <c r="AW28" s="407"/>
      <c r="AX28" s="405">
        <v>0</v>
      </c>
      <c r="AY28" s="406"/>
      <c r="AZ28" s="407"/>
      <c r="BA28" s="408">
        <f>AX28+AU28+AR28+AI28+Z28+Q28+H28</f>
        <v>41</v>
      </c>
      <c r="BB28" s="409"/>
      <c r="BC28" s="410"/>
    </row>
    <row r="29" spans="1:55" ht="12.75" customHeight="1">
      <c r="A29" s="82" t="s">
        <v>429</v>
      </c>
      <c r="B29" s="405">
        <v>17</v>
      </c>
      <c r="C29" s="406"/>
      <c r="D29" s="407"/>
      <c r="E29" s="405">
        <v>6</v>
      </c>
      <c r="F29" s="406"/>
      <c r="G29" s="407"/>
      <c r="H29" s="405">
        <f>B29+E29</f>
        <v>23</v>
      </c>
      <c r="I29" s="406"/>
      <c r="J29" s="407"/>
      <c r="K29" s="405">
        <v>0</v>
      </c>
      <c r="L29" s="406"/>
      <c r="M29" s="407"/>
      <c r="N29" s="405">
        <v>4</v>
      </c>
      <c r="O29" s="406"/>
      <c r="P29" s="407"/>
      <c r="Q29" s="405">
        <f>K29+N29</f>
        <v>4</v>
      </c>
      <c r="R29" s="406"/>
      <c r="S29" s="407"/>
      <c r="T29" s="405">
        <v>0</v>
      </c>
      <c r="U29" s="406"/>
      <c r="V29" s="407"/>
      <c r="W29" s="405">
        <v>2</v>
      </c>
      <c r="X29" s="406"/>
      <c r="Y29" s="407"/>
      <c r="Z29" s="405">
        <f>T29+W29</f>
        <v>2</v>
      </c>
      <c r="AA29" s="406"/>
      <c r="AB29" s="407"/>
      <c r="AC29" s="405">
        <v>0</v>
      </c>
      <c r="AD29" s="406"/>
      <c r="AE29" s="407"/>
      <c r="AF29" s="405">
        <v>4</v>
      </c>
      <c r="AG29" s="406"/>
      <c r="AH29" s="407"/>
      <c r="AI29" s="405">
        <f>AC29+AF29</f>
        <v>4</v>
      </c>
      <c r="AJ29" s="406"/>
      <c r="AK29" s="407"/>
      <c r="AL29" s="405">
        <v>0</v>
      </c>
      <c r="AM29" s="406"/>
      <c r="AN29" s="407"/>
      <c r="AO29" s="405">
        <v>2</v>
      </c>
      <c r="AP29" s="406"/>
      <c r="AQ29" s="407"/>
      <c r="AR29" s="405">
        <f>AL29+AO29</f>
        <v>2</v>
      </c>
      <c r="AS29" s="406"/>
      <c r="AT29" s="407"/>
      <c r="AU29" s="405">
        <v>4</v>
      </c>
      <c r="AV29" s="406"/>
      <c r="AW29" s="407"/>
      <c r="AX29" s="405">
        <v>2</v>
      </c>
      <c r="AY29" s="406"/>
      <c r="AZ29" s="407"/>
      <c r="BA29" s="408">
        <f>AX29+AU29+AR29+AI29+Z29+Q29+H29</f>
        <v>41</v>
      </c>
      <c r="BB29" s="409"/>
      <c r="BC29" s="410"/>
    </row>
    <row r="30" spans="1:55" s="12" customFormat="1" ht="12.75" customHeight="1">
      <c r="A30" s="83" t="s">
        <v>6</v>
      </c>
      <c r="B30" s="408"/>
      <c r="C30" s="409"/>
      <c r="D30" s="410"/>
      <c r="E30" s="408"/>
      <c r="F30" s="409"/>
      <c r="G30" s="410"/>
      <c r="H30" s="408">
        <f>SUM(H27:H29)</f>
        <v>95</v>
      </c>
      <c r="I30" s="409"/>
      <c r="J30" s="410"/>
      <c r="K30" s="408"/>
      <c r="L30" s="409"/>
      <c r="M30" s="410"/>
      <c r="N30" s="408"/>
      <c r="O30" s="409"/>
      <c r="P30" s="410"/>
      <c r="Q30" s="408">
        <f>SUM(Q27:Q29)</f>
        <v>7</v>
      </c>
      <c r="R30" s="409"/>
      <c r="S30" s="410"/>
      <c r="T30" s="408"/>
      <c r="U30" s="409"/>
      <c r="V30" s="410"/>
      <c r="W30" s="408"/>
      <c r="X30" s="409"/>
      <c r="Y30" s="410"/>
      <c r="Z30" s="408">
        <f>SUM(Z27:Z29)</f>
        <v>4</v>
      </c>
      <c r="AA30" s="409"/>
      <c r="AB30" s="410"/>
      <c r="AC30" s="408"/>
      <c r="AD30" s="409"/>
      <c r="AE30" s="410"/>
      <c r="AF30" s="408"/>
      <c r="AG30" s="409"/>
      <c r="AH30" s="410"/>
      <c r="AI30" s="408">
        <f>SUM(AI27:AI29)</f>
        <v>4</v>
      </c>
      <c r="AJ30" s="409"/>
      <c r="AK30" s="410"/>
      <c r="AL30" s="408"/>
      <c r="AM30" s="409"/>
      <c r="AN30" s="410"/>
      <c r="AO30" s="408"/>
      <c r="AP30" s="409"/>
      <c r="AQ30" s="410"/>
      <c r="AR30" s="408">
        <f>SUM(AR27:AR29)</f>
        <v>7</v>
      </c>
      <c r="AS30" s="409"/>
      <c r="AT30" s="410"/>
      <c r="AU30" s="408">
        <f>SUM(AU27:AW29)</f>
        <v>4</v>
      </c>
      <c r="AV30" s="409"/>
      <c r="AW30" s="410"/>
      <c r="AX30" s="408">
        <f>SUM(AX27:AZ29)</f>
        <v>2</v>
      </c>
      <c r="AY30" s="409"/>
      <c r="AZ30" s="410"/>
      <c r="BA30" s="408">
        <f>AX30+AU30+AR30+AI30+Z30+Q30+H30</f>
        <v>123</v>
      </c>
      <c r="BB30" s="409"/>
      <c r="BC30" s="410"/>
    </row>
    <row r="31" spans="1:12" ht="12.7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118"/>
    </row>
    <row r="32" spans="1:55" ht="26.25" customHeight="1">
      <c r="A32" s="414" t="s">
        <v>1</v>
      </c>
      <c r="B32" s="417" t="s">
        <v>2</v>
      </c>
      <c r="C32" s="418"/>
      <c r="D32" s="418"/>
      <c r="E32" s="418"/>
      <c r="F32" s="418"/>
      <c r="G32" s="418"/>
      <c r="H32" s="418"/>
      <c r="I32" s="418"/>
      <c r="J32" s="419"/>
      <c r="K32" s="423" t="s">
        <v>394</v>
      </c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5" t="s">
        <v>4</v>
      </c>
      <c r="AM32" s="425"/>
      <c r="AN32" s="425"/>
      <c r="AO32" s="425"/>
      <c r="AP32" s="425"/>
      <c r="AQ32" s="425"/>
      <c r="AR32" s="425"/>
      <c r="AS32" s="425"/>
      <c r="AT32" s="425"/>
      <c r="AU32" s="417" t="s">
        <v>321</v>
      </c>
      <c r="AV32" s="418"/>
      <c r="AW32" s="418"/>
      <c r="AX32" s="418"/>
      <c r="AY32" s="418"/>
      <c r="AZ32" s="419"/>
      <c r="BA32" s="426" t="s">
        <v>6</v>
      </c>
      <c r="BB32" s="426"/>
      <c r="BC32" s="426"/>
    </row>
    <row r="33" spans="1:55" ht="40.5" customHeight="1">
      <c r="A33" s="415"/>
      <c r="B33" s="420"/>
      <c r="C33" s="421"/>
      <c r="D33" s="421"/>
      <c r="E33" s="421"/>
      <c r="F33" s="421"/>
      <c r="G33" s="421"/>
      <c r="H33" s="421"/>
      <c r="I33" s="421"/>
      <c r="J33" s="422"/>
      <c r="K33" s="423" t="s">
        <v>395</v>
      </c>
      <c r="L33" s="424"/>
      <c r="M33" s="424"/>
      <c r="N33" s="424"/>
      <c r="O33" s="424"/>
      <c r="P33" s="424"/>
      <c r="Q33" s="424"/>
      <c r="R33" s="424"/>
      <c r="S33" s="427"/>
      <c r="T33" s="423" t="s">
        <v>396</v>
      </c>
      <c r="U33" s="424"/>
      <c r="V33" s="424"/>
      <c r="W33" s="424"/>
      <c r="X33" s="424"/>
      <c r="Y33" s="424"/>
      <c r="Z33" s="424"/>
      <c r="AA33" s="424"/>
      <c r="AB33" s="427"/>
      <c r="AC33" s="423" t="s">
        <v>397</v>
      </c>
      <c r="AD33" s="424"/>
      <c r="AE33" s="424"/>
      <c r="AF33" s="424"/>
      <c r="AG33" s="424"/>
      <c r="AH33" s="424"/>
      <c r="AI33" s="424"/>
      <c r="AJ33" s="424"/>
      <c r="AK33" s="424"/>
      <c r="AL33" s="425"/>
      <c r="AM33" s="425"/>
      <c r="AN33" s="425"/>
      <c r="AO33" s="425"/>
      <c r="AP33" s="425"/>
      <c r="AQ33" s="425"/>
      <c r="AR33" s="425"/>
      <c r="AS33" s="425"/>
      <c r="AT33" s="425"/>
      <c r="AU33" s="420"/>
      <c r="AV33" s="421"/>
      <c r="AW33" s="421"/>
      <c r="AX33" s="421"/>
      <c r="AY33" s="421"/>
      <c r="AZ33" s="422"/>
      <c r="BA33" s="426"/>
      <c r="BB33" s="426"/>
      <c r="BC33" s="426"/>
    </row>
    <row r="34" spans="1:55" ht="26.25" customHeight="1">
      <c r="A34" s="416"/>
      <c r="B34" s="428" t="s">
        <v>106</v>
      </c>
      <c r="C34" s="429"/>
      <c r="D34" s="430"/>
      <c r="E34" s="428" t="s">
        <v>107</v>
      </c>
      <c r="F34" s="429"/>
      <c r="G34" s="430"/>
      <c r="H34" s="428" t="s">
        <v>6</v>
      </c>
      <c r="I34" s="429"/>
      <c r="J34" s="430"/>
      <c r="K34" s="428" t="s">
        <v>106</v>
      </c>
      <c r="L34" s="429"/>
      <c r="M34" s="430"/>
      <c r="N34" s="428" t="s">
        <v>107</v>
      </c>
      <c r="O34" s="429"/>
      <c r="P34" s="430"/>
      <c r="Q34" s="428" t="s">
        <v>6</v>
      </c>
      <c r="R34" s="429"/>
      <c r="S34" s="430"/>
      <c r="T34" s="428" t="s">
        <v>106</v>
      </c>
      <c r="U34" s="429"/>
      <c r="V34" s="430"/>
      <c r="W34" s="428" t="s">
        <v>107</v>
      </c>
      <c r="X34" s="429"/>
      <c r="Y34" s="430"/>
      <c r="Z34" s="428" t="s">
        <v>6</v>
      </c>
      <c r="AA34" s="429"/>
      <c r="AB34" s="430"/>
      <c r="AC34" s="428" t="s">
        <v>106</v>
      </c>
      <c r="AD34" s="429"/>
      <c r="AE34" s="430"/>
      <c r="AF34" s="428" t="s">
        <v>107</v>
      </c>
      <c r="AG34" s="429"/>
      <c r="AH34" s="430"/>
      <c r="AI34" s="428" t="s">
        <v>6</v>
      </c>
      <c r="AJ34" s="429"/>
      <c r="AK34" s="430"/>
      <c r="AL34" s="428" t="s">
        <v>106</v>
      </c>
      <c r="AM34" s="429"/>
      <c r="AN34" s="430"/>
      <c r="AO34" s="428" t="s">
        <v>107</v>
      </c>
      <c r="AP34" s="429"/>
      <c r="AQ34" s="430"/>
      <c r="AR34" s="428" t="s">
        <v>6</v>
      </c>
      <c r="AS34" s="429"/>
      <c r="AT34" s="430"/>
      <c r="AU34" s="428" t="s">
        <v>398</v>
      </c>
      <c r="AV34" s="429"/>
      <c r="AW34" s="430"/>
      <c r="AX34" s="428" t="s">
        <v>399</v>
      </c>
      <c r="AY34" s="429"/>
      <c r="AZ34" s="430"/>
      <c r="BA34" s="426"/>
      <c r="BB34" s="426"/>
      <c r="BC34" s="426"/>
    </row>
    <row r="35" spans="1:55" ht="12.75" customHeight="1">
      <c r="A35" s="81">
        <v>1</v>
      </c>
      <c r="B35" s="411">
        <v>2</v>
      </c>
      <c r="C35" s="412"/>
      <c r="D35" s="413"/>
      <c r="E35" s="411">
        <v>3</v>
      </c>
      <c r="F35" s="412"/>
      <c r="G35" s="413"/>
      <c r="H35" s="411">
        <v>4</v>
      </c>
      <c r="I35" s="412"/>
      <c r="J35" s="413"/>
      <c r="K35" s="411">
        <v>5</v>
      </c>
      <c r="L35" s="412"/>
      <c r="M35" s="413"/>
      <c r="N35" s="411">
        <v>6</v>
      </c>
      <c r="O35" s="412"/>
      <c r="P35" s="413"/>
      <c r="Q35" s="411">
        <v>7</v>
      </c>
      <c r="R35" s="412"/>
      <c r="S35" s="413"/>
      <c r="T35" s="411">
        <v>8</v>
      </c>
      <c r="U35" s="412"/>
      <c r="V35" s="413"/>
      <c r="W35" s="411">
        <v>9</v>
      </c>
      <c r="X35" s="412"/>
      <c r="Y35" s="413"/>
      <c r="Z35" s="411">
        <v>10</v>
      </c>
      <c r="AA35" s="412"/>
      <c r="AB35" s="413"/>
      <c r="AC35" s="411">
        <v>11</v>
      </c>
      <c r="AD35" s="412"/>
      <c r="AE35" s="413"/>
      <c r="AF35" s="411">
        <v>12</v>
      </c>
      <c r="AG35" s="412"/>
      <c r="AH35" s="413"/>
      <c r="AI35" s="411">
        <v>13</v>
      </c>
      <c r="AJ35" s="412"/>
      <c r="AK35" s="413"/>
      <c r="AL35" s="411">
        <v>14</v>
      </c>
      <c r="AM35" s="412"/>
      <c r="AN35" s="413"/>
      <c r="AO35" s="411">
        <v>15</v>
      </c>
      <c r="AP35" s="412"/>
      <c r="AQ35" s="413"/>
      <c r="AR35" s="411">
        <v>16</v>
      </c>
      <c r="AS35" s="412"/>
      <c r="AT35" s="413"/>
      <c r="AU35" s="411">
        <v>17</v>
      </c>
      <c r="AV35" s="412"/>
      <c r="AW35" s="413"/>
      <c r="AX35" s="411">
        <v>18</v>
      </c>
      <c r="AY35" s="412"/>
      <c r="AZ35" s="413"/>
      <c r="BA35" s="411">
        <v>20</v>
      </c>
      <c r="BB35" s="412"/>
      <c r="BC35" s="413"/>
    </row>
    <row r="36" spans="1:55" ht="12.75" customHeight="1">
      <c r="A36" s="82" t="s">
        <v>7</v>
      </c>
      <c r="B36" s="405">
        <f>B27*36</f>
        <v>612</v>
      </c>
      <c r="C36" s="406"/>
      <c r="D36" s="407"/>
      <c r="E36" s="405">
        <f>E27*36</f>
        <v>792</v>
      </c>
      <c r="F36" s="406"/>
      <c r="G36" s="407"/>
      <c r="H36" s="405">
        <f>H27*36</f>
        <v>1404</v>
      </c>
      <c r="I36" s="406"/>
      <c r="J36" s="407"/>
      <c r="K36" s="405">
        <f>K27*36</f>
        <v>0</v>
      </c>
      <c r="L36" s="406"/>
      <c r="M36" s="407"/>
      <c r="N36" s="405">
        <f>N27*36</f>
        <v>0</v>
      </c>
      <c r="O36" s="406"/>
      <c r="P36" s="407"/>
      <c r="Q36" s="405">
        <f>Q27*36</f>
        <v>0</v>
      </c>
      <c r="R36" s="406"/>
      <c r="S36" s="407"/>
      <c r="T36" s="405">
        <f>T27*36</f>
        <v>0</v>
      </c>
      <c r="U36" s="406"/>
      <c r="V36" s="407"/>
      <c r="W36" s="405">
        <f>W27*36</f>
        <v>0</v>
      </c>
      <c r="X36" s="406"/>
      <c r="Y36" s="407"/>
      <c r="Z36" s="405">
        <f>Z27*36</f>
        <v>0</v>
      </c>
      <c r="AA36" s="406"/>
      <c r="AB36" s="407"/>
      <c r="AC36" s="405">
        <f>AC27*36</f>
        <v>0</v>
      </c>
      <c r="AD36" s="406"/>
      <c r="AE36" s="407"/>
      <c r="AF36" s="405">
        <f>AF27*36</f>
        <v>0</v>
      </c>
      <c r="AG36" s="406"/>
      <c r="AH36" s="407"/>
      <c r="AI36" s="405">
        <f>AI27*36</f>
        <v>0</v>
      </c>
      <c r="AJ36" s="406"/>
      <c r="AK36" s="407"/>
      <c r="AL36" s="405">
        <f>AL27*36</f>
        <v>0</v>
      </c>
      <c r="AM36" s="406"/>
      <c r="AN36" s="407"/>
      <c r="AO36" s="405">
        <f>AO27*36</f>
        <v>72</v>
      </c>
      <c r="AP36" s="406"/>
      <c r="AQ36" s="407"/>
      <c r="AR36" s="405">
        <f>AR27*36</f>
        <v>72</v>
      </c>
      <c r="AS36" s="406"/>
      <c r="AT36" s="407"/>
      <c r="AU36" s="405">
        <f>AU27*36</f>
        <v>0</v>
      </c>
      <c r="AV36" s="406"/>
      <c r="AW36" s="407"/>
      <c r="AX36" s="405">
        <f>AX27*36</f>
        <v>0</v>
      </c>
      <c r="AY36" s="406"/>
      <c r="AZ36" s="407"/>
      <c r="BA36" s="408">
        <f>AX36+AU36+AR36+AI36+Z36+Q36+H36</f>
        <v>1476</v>
      </c>
      <c r="BB36" s="409"/>
      <c r="BC36" s="410"/>
    </row>
    <row r="37" spans="1:55" ht="12.75" customHeight="1">
      <c r="A37" s="82" t="s">
        <v>9</v>
      </c>
      <c r="B37" s="405">
        <f>B28*36</f>
        <v>576</v>
      </c>
      <c r="C37" s="406"/>
      <c r="D37" s="407"/>
      <c r="E37" s="405">
        <f>E28*36</f>
        <v>612</v>
      </c>
      <c r="F37" s="406"/>
      <c r="G37" s="407"/>
      <c r="H37" s="405">
        <f>B37+E37</f>
        <v>1188</v>
      </c>
      <c r="I37" s="406"/>
      <c r="J37" s="407"/>
      <c r="K37" s="405">
        <f>K28*36</f>
        <v>0</v>
      </c>
      <c r="L37" s="406"/>
      <c r="M37" s="407"/>
      <c r="N37" s="405">
        <f>N28*36</f>
        <v>108</v>
      </c>
      <c r="O37" s="406"/>
      <c r="P37" s="407"/>
      <c r="Q37" s="405">
        <f>K37+N37</f>
        <v>108</v>
      </c>
      <c r="R37" s="406"/>
      <c r="S37" s="407"/>
      <c r="T37" s="405">
        <f>T28*36</f>
        <v>0</v>
      </c>
      <c r="U37" s="406"/>
      <c r="V37" s="407"/>
      <c r="W37" s="405">
        <f>W28*36</f>
        <v>72</v>
      </c>
      <c r="X37" s="406"/>
      <c r="Y37" s="407"/>
      <c r="Z37" s="405">
        <f>T37+W37</f>
        <v>72</v>
      </c>
      <c r="AA37" s="406"/>
      <c r="AB37" s="407"/>
      <c r="AC37" s="405">
        <f>AC28*36</f>
        <v>0</v>
      </c>
      <c r="AD37" s="406"/>
      <c r="AE37" s="407"/>
      <c r="AF37" s="405">
        <f>AF28*36</f>
        <v>0</v>
      </c>
      <c r="AG37" s="406"/>
      <c r="AH37" s="407"/>
      <c r="AI37" s="405">
        <f>AC37+AF37</f>
        <v>0</v>
      </c>
      <c r="AJ37" s="406"/>
      <c r="AK37" s="407"/>
      <c r="AL37" s="405">
        <f>AL28*36</f>
        <v>36</v>
      </c>
      <c r="AM37" s="406"/>
      <c r="AN37" s="407"/>
      <c r="AO37" s="405">
        <f>AO28*36</f>
        <v>72</v>
      </c>
      <c r="AP37" s="406"/>
      <c r="AQ37" s="407"/>
      <c r="AR37" s="405">
        <f>AL37+AO37</f>
        <v>108</v>
      </c>
      <c r="AS37" s="406"/>
      <c r="AT37" s="407"/>
      <c r="AU37" s="405">
        <f>AU28*36</f>
        <v>0</v>
      </c>
      <c r="AV37" s="406"/>
      <c r="AW37" s="407"/>
      <c r="AX37" s="405">
        <f>AX28*36</f>
        <v>0</v>
      </c>
      <c r="AY37" s="406"/>
      <c r="AZ37" s="407"/>
      <c r="BA37" s="408">
        <f>AX37+AU37+AR37+AI37+Z37+Q37+H37</f>
        <v>1476</v>
      </c>
      <c r="BB37" s="409"/>
      <c r="BC37" s="410"/>
    </row>
    <row r="38" spans="1:55" ht="12.75" customHeight="1">
      <c r="A38" s="82" t="s">
        <v>429</v>
      </c>
      <c r="B38" s="405">
        <f>B29*36</f>
        <v>612</v>
      </c>
      <c r="C38" s="406"/>
      <c r="D38" s="407"/>
      <c r="E38" s="405">
        <f>E29*36</f>
        <v>216</v>
      </c>
      <c r="F38" s="406"/>
      <c r="G38" s="407"/>
      <c r="H38" s="405">
        <f>B38+E38</f>
        <v>828</v>
      </c>
      <c r="I38" s="406"/>
      <c r="J38" s="407"/>
      <c r="K38" s="405">
        <f>K29*36</f>
        <v>0</v>
      </c>
      <c r="L38" s="406"/>
      <c r="M38" s="407"/>
      <c r="N38" s="405">
        <f>N29*36</f>
        <v>144</v>
      </c>
      <c r="O38" s="406"/>
      <c r="P38" s="407"/>
      <c r="Q38" s="405">
        <f>K38+N38</f>
        <v>144</v>
      </c>
      <c r="R38" s="406"/>
      <c r="S38" s="407"/>
      <c r="T38" s="405">
        <f>T29*36</f>
        <v>0</v>
      </c>
      <c r="U38" s="406"/>
      <c r="V38" s="407"/>
      <c r="W38" s="405">
        <f>W29*36</f>
        <v>72</v>
      </c>
      <c r="X38" s="406"/>
      <c r="Y38" s="407"/>
      <c r="Z38" s="405">
        <f>T38+W38</f>
        <v>72</v>
      </c>
      <c r="AA38" s="406"/>
      <c r="AB38" s="407"/>
      <c r="AC38" s="405">
        <f>AC29*36</f>
        <v>0</v>
      </c>
      <c r="AD38" s="406"/>
      <c r="AE38" s="407"/>
      <c r="AF38" s="405">
        <f>AF29*36</f>
        <v>144</v>
      </c>
      <c r="AG38" s="406"/>
      <c r="AH38" s="407"/>
      <c r="AI38" s="405">
        <f>AC38+AF38</f>
        <v>144</v>
      </c>
      <c r="AJ38" s="406"/>
      <c r="AK38" s="407"/>
      <c r="AL38" s="405">
        <f>AL29*36</f>
        <v>0</v>
      </c>
      <c r="AM38" s="406"/>
      <c r="AN38" s="407"/>
      <c r="AO38" s="405">
        <f>AO29*36</f>
        <v>72</v>
      </c>
      <c r="AP38" s="406"/>
      <c r="AQ38" s="407"/>
      <c r="AR38" s="405">
        <f>AL38+AO38</f>
        <v>72</v>
      </c>
      <c r="AS38" s="406"/>
      <c r="AT38" s="407"/>
      <c r="AU38" s="405">
        <f>AU29*36</f>
        <v>144</v>
      </c>
      <c r="AV38" s="406"/>
      <c r="AW38" s="407"/>
      <c r="AX38" s="405">
        <f>AX29*36</f>
        <v>72</v>
      </c>
      <c r="AY38" s="406"/>
      <c r="AZ38" s="407"/>
      <c r="BA38" s="408">
        <f>AX38+AU38+AR38+AI38+Z38+Q38+H38</f>
        <v>1476</v>
      </c>
      <c r="BB38" s="409"/>
      <c r="BC38" s="410"/>
    </row>
    <row r="39" spans="1:55" s="12" customFormat="1" ht="12.75" customHeight="1">
      <c r="A39" s="83" t="s">
        <v>6</v>
      </c>
      <c r="B39" s="408"/>
      <c r="C39" s="409"/>
      <c r="D39" s="410"/>
      <c r="E39" s="408"/>
      <c r="F39" s="409"/>
      <c r="G39" s="410"/>
      <c r="H39" s="408">
        <f>SUM(H36:H38)</f>
        <v>3420</v>
      </c>
      <c r="I39" s="409"/>
      <c r="J39" s="410"/>
      <c r="K39" s="408"/>
      <c r="L39" s="409"/>
      <c r="M39" s="410"/>
      <c r="N39" s="408"/>
      <c r="O39" s="409"/>
      <c r="P39" s="410"/>
      <c r="Q39" s="408">
        <f>SUM(Q36:Q38)</f>
        <v>252</v>
      </c>
      <c r="R39" s="409"/>
      <c r="S39" s="410"/>
      <c r="T39" s="408"/>
      <c r="U39" s="409"/>
      <c r="V39" s="410"/>
      <c r="W39" s="408"/>
      <c r="X39" s="409"/>
      <c r="Y39" s="410"/>
      <c r="Z39" s="408">
        <f>SUM(Z36:Z38)</f>
        <v>144</v>
      </c>
      <c r="AA39" s="409"/>
      <c r="AB39" s="410"/>
      <c r="AC39" s="408"/>
      <c r="AD39" s="409"/>
      <c r="AE39" s="410"/>
      <c r="AF39" s="408"/>
      <c r="AG39" s="409"/>
      <c r="AH39" s="410"/>
      <c r="AI39" s="408">
        <f>SUM(AI36:AI38)</f>
        <v>144</v>
      </c>
      <c r="AJ39" s="409"/>
      <c r="AK39" s="410"/>
      <c r="AL39" s="408"/>
      <c r="AM39" s="409"/>
      <c r="AN39" s="410"/>
      <c r="AO39" s="408"/>
      <c r="AP39" s="409"/>
      <c r="AQ39" s="410"/>
      <c r="AR39" s="408">
        <f>SUM(AR36:AR38)</f>
        <v>252</v>
      </c>
      <c r="AS39" s="409"/>
      <c r="AT39" s="410"/>
      <c r="AU39" s="408">
        <f>SUM(AU36:AW38)</f>
        <v>144</v>
      </c>
      <c r="AV39" s="409"/>
      <c r="AW39" s="410"/>
      <c r="AX39" s="408">
        <f>SUM(AX36:AZ38)</f>
        <v>72</v>
      </c>
      <c r="AY39" s="409"/>
      <c r="AZ39" s="410"/>
      <c r="BA39" s="408">
        <f>AX39+AU39+AR39+AI39+Z39+Q39+H39</f>
        <v>4428</v>
      </c>
      <c r="BB39" s="409"/>
      <c r="BC39" s="4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mergeCells count="256">
    <mergeCell ref="AL36:AN36"/>
    <mergeCell ref="AO36:AQ36"/>
    <mergeCell ref="AR36:AT36"/>
    <mergeCell ref="AU36:AW36"/>
    <mergeCell ref="AX36:AZ36"/>
    <mergeCell ref="BA36:BC36"/>
    <mergeCell ref="T36:V36"/>
    <mergeCell ref="W36:Y36"/>
    <mergeCell ref="Z36:AB36"/>
    <mergeCell ref="AC36:AE36"/>
    <mergeCell ref="AF36:AH36"/>
    <mergeCell ref="AI36:AK36"/>
    <mergeCell ref="AR27:AT27"/>
    <mergeCell ref="AU27:AW27"/>
    <mergeCell ref="AX27:AZ27"/>
    <mergeCell ref="BA27:BC27"/>
    <mergeCell ref="B36:D36"/>
    <mergeCell ref="E36:G36"/>
    <mergeCell ref="H36:J36"/>
    <mergeCell ref="K36:M36"/>
    <mergeCell ref="N36:P36"/>
    <mergeCell ref="Q36:S36"/>
    <mergeCell ref="Z27:AB27"/>
    <mergeCell ref="AC27:AE27"/>
    <mergeCell ref="AF27:AH27"/>
    <mergeCell ref="AI27:AK27"/>
    <mergeCell ref="AL27:AN27"/>
    <mergeCell ref="AO27:AQ27"/>
    <mergeCell ref="I9:J9"/>
    <mergeCell ref="W9:X9"/>
    <mergeCell ref="B27:D27"/>
    <mergeCell ref="E27:G27"/>
    <mergeCell ref="H27:J27"/>
    <mergeCell ref="K27:M27"/>
    <mergeCell ref="N27:P27"/>
    <mergeCell ref="Q27:S27"/>
    <mergeCell ref="T27:V27"/>
    <mergeCell ref="W27:Y27"/>
    <mergeCell ref="AL39:AN39"/>
    <mergeCell ref="AO39:AQ39"/>
    <mergeCell ref="AR39:AT39"/>
    <mergeCell ref="AU39:AW39"/>
    <mergeCell ref="AX39:AZ39"/>
    <mergeCell ref="BA39:BC39"/>
    <mergeCell ref="T39:V39"/>
    <mergeCell ref="W39:Y39"/>
    <mergeCell ref="Z39:AB39"/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AR30:AT30"/>
    <mergeCell ref="AU30:AW30"/>
    <mergeCell ref="AX30:AZ30"/>
    <mergeCell ref="BA30:BC30"/>
    <mergeCell ref="A32:A34"/>
    <mergeCell ref="B32:J33"/>
    <mergeCell ref="K32:AK32"/>
    <mergeCell ref="AL32:AT33"/>
    <mergeCell ref="AU32:AZ33"/>
    <mergeCell ref="BA32:BC34"/>
    <mergeCell ref="Z30:AB30"/>
    <mergeCell ref="AC30:AE30"/>
    <mergeCell ref="AF30:AH30"/>
    <mergeCell ref="AI30:AK30"/>
    <mergeCell ref="AL30:AN30"/>
    <mergeCell ref="AO30:AQ30"/>
    <mergeCell ref="BA35:BC35"/>
    <mergeCell ref="B30:D30"/>
    <mergeCell ref="E30:G30"/>
    <mergeCell ref="H30:J30"/>
    <mergeCell ref="K30:M30"/>
    <mergeCell ref="N30:P30"/>
    <mergeCell ref="Q30:S30"/>
    <mergeCell ref="T30:V30"/>
    <mergeCell ref="W30:Y30"/>
    <mergeCell ref="AI34:AK34"/>
    <mergeCell ref="AL34:AN34"/>
    <mergeCell ref="AO34:AQ34"/>
    <mergeCell ref="AR34:AT34"/>
    <mergeCell ref="AU34:AW34"/>
    <mergeCell ref="AX34:AZ34"/>
    <mergeCell ref="Q34:S34"/>
    <mergeCell ref="T34:V34"/>
    <mergeCell ref="W34:Y34"/>
    <mergeCell ref="Z34:AB34"/>
    <mergeCell ref="AC34:AE34"/>
    <mergeCell ref="AF34:AH34"/>
    <mergeCell ref="B34:D34"/>
    <mergeCell ref="E34:G34"/>
    <mergeCell ref="H34:J34"/>
    <mergeCell ref="K34:M34"/>
    <mergeCell ref="N34:P34"/>
    <mergeCell ref="T33:AB33"/>
    <mergeCell ref="AC33:AK33"/>
    <mergeCell ref="K33:S33"/>
    <mergeCell ref="BA28:BC28"/>
    <mergeCell ref="AL26:AN26"/>
    <mergeCell ref="AO26:AQ26"/>
    <mergeCell ref="AR26:AT26"/>
    <mergeCell ref="AU26:AW26"/>
    <mergeCell ref="AX26:AZ26"/>
    <mergeCell ref="BA26:BC26"/>
    <mergeCell ref="T26:V26"/>
    <mergeCell ref="W26:Y26"/>
    <mergeCell ref="Z26:AB26"/>
    <mergeCell ref="AC26:AE26"/>
    <mergeCell ref="AF26:AH26"/>
    <mergeCell ref="AI26:AK26"/>
    <mergeCell ref="AO25:AQ25"/>
    <mergeCell ref="AR25:AT25"/>
    <mergeCell ref="AU25:AW25"/>
    <mergeCell ref="AX25:AZ25"/>
    <mergeCell ref="B26:D26"/>
    <mergeCell ref="E26:G26"/>
    <mergeCell ref="H26:J26"/>
    <mergeCell ref="K26:M26"/>
    <mergeCell ref="N26:P26"/>
    <mergeCell ref="Q26:S26"/>
    <mergeCell ref="W25:Y25"/>
    <mergeCell ref="Z25:AB25"/>
    <mergeCell ref="AC25:AE25"/>
    <mergeCell ref="AF25:AH25"/>
    <mergeCell ref="AI25:AK25"/>
    <mergeCell ref="AL25:AN25"/>
    <mergeCell ref="E25:G25"/>
    <mergeCell ref="H25:J25"/>
    <mergeCell ref="K25:M25"/>
    <mergeCell ref="N25:P25"/>
    <mergeCell ref="Q25:S25"/>
    <mergeCell ref="T25:V25"/>
    <mergeCell ref="A23:A25"/>
    <mergeCell ref="B23:J24"/>
    <mergeCell ref="K23:AK23"/>
    <mergeCell ref="AL23:AT24"/>
    <mergeCell ref="AU23:AZ24"/>
    <mergeCell ref="BA23:BC25"/>
    <mergeCell ref="K24:S24"/>
    <mergeCell ref="T24:AB24"/>
    <mergeCell ref="AC24:AK24"/>
    <mergeCell ref="B25:D25"/>
    <mergeCell ref="AL38:AN38"/>
    <mergeCell ref="AO38:AQ38"/>
    <mergeCell ref="AR38:AT38"/>
    <mergeCell ref="AU38:AW38"/>
    <mergeCell ref="AX38:AZ38"/>
    <mergeCell ref="BA38:BC38"/>
    <mergeCell ref="T38:V38"/>
    <mergeCell ref="W38:Y38"/>
    <mergeCell ref="Z38:AB38"/>
    <mergeCell ref="AC38:AE38"/>
    <mergeCell ref="AF38:AH38"/>
    <mergeCell ref="AI38:AK38"/>
    <mergeCell ref="B38:D38"/>
    <mergeCell ref="E38:G38"/>
    <mergeCell ref="H38:J38"/>
    <mergeCell ref="K38:M38"/>
    <mergeCell ref="N38:P38"/>
    <mergeCell ref="Q38:S38"/>
    <mergeCell ref="AL37:AN37"/>
    <mergeCell ref="AO37:AQ37"/>
    <mergeCell ref="AR37:AT37"/>
    <mergeCell ref="AU37:AW37"/>
    <mergeCell ref="AX37:AZ37"/>
    <mergeCell ref="BA37:BC37"/>
    <mergeCell ref="T37:V37"/>
    <mergeCell ref="W37:Y37"/>
    <mergeCell ref="Z37:AB37"/>
    <mergeCell ref="AC37:AE37"/>
    <mergeCell ref="AF37:AH37"/>
    <mergeCell ref="AI37:AK37"/>
    <mergeCell ref="B37:D37"/>
    <mergeCell ref="E37:G37"/>
    <mergeCell ref="H37:J37"/>
    <mergeCell ref="K37:M37"/>
    <mergeCell ref="N37:P37"/>
    <mergeCell ref="Q37:S37"/>
    <mergeCell ref="AI35:AK35"/>
    <mergeCell ref="AL35:AN35"/>
    <mergeCell ref="AO35:AQ35"/>
    <mergeCell ref="AR35:AT35"/>
    <mergeCell ref="AU35:AW35"/>
    <mergeCell ref="AX35:AZ35"/>
    <mergeCell ref="Q35:S35"/>
    <mergeCell ref="T35:V35"/>
    <mergeCell ref="W35:Y35"/>
    <mergeCell ref="Z35:AB35"/>
    <mergeCell ref="AC35:AE35"/>
    <mergeCell ref="AF35:AH35"/>
    <mergeCell ref="B35:D35"/>
    <mergeCell ref="AL29:AN29"/>
    <mergeCell ref="AO29:AQ29"/>
    <mergeCell ref="AR29:AT29"/>
    <mergeCell ref="AU29:AW29"/>
    <mergeCell ref="AX29:AZ29"/>
    <mergeCell ref="E35:G35"/>
    <mergeCell ref="H35:J35"/>
    <mergeCell ref="K35:M35"/>
    <mergeCell ref="N35:P35"/>
    <mergeCell ref="BA29:BC29"/>
    <mergeCell ref="T29:V29"/>
    <mergeCell ref="W29:Y29"/>
    <mergeCell ref="Z29:AB29"/>
    <mergeCell ref="AC29:AE29"/>
    <mergeCell ref="AF29:AH29"/>
    <mergeCell ref="AI29:AK29"/>
    <mergeCell ref="AO28:AQ28"/>
    <mergeCell ref="AR28:AT28"/>
    <mergeCell ref="AU28:AW28"/>
    <mergeCell ref="AX28:AZ28"/>
    <mergeCell ref="B29:D29"/>
    <mergeCell ref="E29:G29"/>
    <mergeCell ref="H29:J29"/>
    <mergeCell ref="K29:M29"/>
    <mergeCell ref="N29:P29"/>
    <mergeCell ref="Q29:S29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28:D28"/>
    <mergeCell ref="AS3:AS6"/>
    <mergeCell ref="AT3:AV4"/>
    <mergeCell ref="AW3:AW6"/>
    <mergeCell ref="AX3:BA4"/>
    <mergeCell ref="AB3:AE4"/>
    <mergeCell ref="AF3:AF6"/>
    <mergeCell ref="AG3:AI4"/>
    <mergeCell ref="AJ3:AJ6"/>
    <mergeCell ref="AK3:AN4"/>
    <mergeCell ref="AO3:AR4"/>
    <mergeCell ref="O3:R4"/>
    <mergeCell ref="S3:S6"/>
    <mergeCell ref="T3:V4"/>
    <mergeCell ref="W3:W6"/>
    <mergeCell ref="X3:Z4"/>
    <mergeCell ref="AA3:AA6"/>
    <mergeCell ref="A3:A6"/>
    <mergeCell ref="B3:E4"/>
    <mergeCell ref="F3:F6"/>
    <mergeCell ref="G3:I4"/>
    <mergeCell ref="J3:J6"/>
    <mergeCell ref="K3:N4"/>
  </mergeCells>
  <printOptions/>
  <pageMargins left="0.25" right="0.25" top="0.75" bottom="0.75" header="0.3" footer="0.3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12"/>
  <sheetViews>
    <sheetView zoomScale="130" zoomScaleNormal="130" zoomScalePageLayoutView="0" workbookViewId="0" topLeftCell="A22">
      <selection activeCell="G29" sqref="G29"/>
    </sheetView>
  </sheetViews>
  <sheetFormatPr defaultColWidth="11.625" defaultRowHeight="12.75"/>
  <cols>
    <col min="1" max="1" width="11.625" style="89" customWidth="1"/>
    <col min="2" max="2" width="28.375" style="89" customWidth="1"/>
    <col min="3" max="3" width="3.375" style="173" customWidth="1"/>
    <col min="4" max="4" width="4.75390625" style="193" customWidth="1"/>
    <col min="5" max="5" width="4.375" style="163" customWidth="1"/>
    <col min="6" max="6" width="4.75390625" style="163" customWidth="1"/>
    <col min="7" max="7" width="6.25390625" style="90" customWidth="1"/>
    <col min="8" max="8" width="4.875" style="90" customWidth="1"/>
    <col min="9" max="9" width="6.75390625" style="91" customWidth="1"/>
    <col min="10" max="10" width="5.75390625" style="91" customWidth="1"/>
    <col min="11" max="14" width="4.875" style="91" customWidth="1"/>
    <col min="15" max="15" width="4.75390625" style="91" customWidth="1"/>
    <col min="16" max="17" width="4.75390625" style="90" hidden="1" customWidth="1"/>
    <col min="18" max="18" width="6.375" style="91" hidden="1" customWidth="1"/>
    <col min="19" max="24" width="4.75390625" style="91" hidden="1" customWidth="1"/>
    <col min="25" max="25" width="6.125" style="90" hidden="1" customWidth="1"/>
    <col min="26" max="26" width="4.25390625" style="90" hidden="1" customWidth="1"/>
    <col min="27" max="27" width="6.75390625" style="91" hidden="1" customWidth="1"/>
    <col min="28" max="33" width="4.25390625" style="91" hidden="1" customWidth="1"/>
    <col min="34" max="35" width="4.75390625" style="90" hidden="1" customWidth="1"/>
    <col min="36" max="36" width="6.625" style="91" hidden="1" customWidth="1"/>
    <col min="37" max="42" width="4.75390625" style="91" hidden="1" customWidth="1"/>
    <col min="43" max="43" width="6.125" style="90" hidden="1" customWidth="1"/>
    <col min="44" max="44" width="4.25390625" style="90" hidden="1" customWidth="1"/>
    <col min="45" max="45" width="6.625" style="91" hidden="1" customWidth="1"/>
    <col min="46" max="51" width="4.25390625" style="91" hidden="1" customWidth="1"/>
    <col min="52" max="53" width="5.375" style="90" customWidth="1"/>
    <col min="54" max="54" width="6.375" style="91" customWidth="1"/>
    <col min="55" max="60" width="5.375" style="91" customWidth="1"/>
    <col min="61" max="62" width="5.375" style="90" customWidth="1"/>
    <col min="63" max="63" width="7.125" style="91" customWidth="1"/>
    <col min="64" max="70" width="5.375" style="91" customWidth="1"/>
    <col min="71" max="71" width="9.00390625" style="49" customWidth="1"/>
    <col min="72" max="72" width="7.875" style="49" customWidth="1"/>
    <col min="73" max="16384" width="11.625" style="49" customWidth="1"/>
  </cols>
  <sheetData>
    <row r="1" spans="1:70" ht="12.75" customHeight="1">
      <c r="A1" s="447" t="s">
        <v>32</v>
      </c>
      <c r="B1" s="461" t="s">
        <v>270</v>
      </c>
      <c r="C1" s="463" t="s">
        <v>83</v>
      </c>
      <c r="D1" s="464"/>
      <c r="E1" s="464"/>
      <c r="F1" s="464"/>
      <c r="G1" s="438" t="s">
        <v>313</v>
      </c>
      <c r="H1" s="439"/>
      <c r="I1" s="439"/>
      <c r="J1" s="439"/>
      <c r="K1" s="439"/>
      <c r="L1" s="439"/>
      <c r="M1" s="439"/>
      <c r="N1" s="439"/>
      <c r="O1" s="440"/>
      <c r="P1" s="467" t="s">
        <v>7</v>
      </c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9"/>
      <c r="AH1" s="467" t="s">
        <v>9</v>
      </c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9"/>
      <c r="AZ1" s="467" t="s">
        <v>429</v>
      </c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9"/>
      <c r="BR1" s="365"/>
    </row>
    <row r="2" spans="1:72" s="13" customFormat="1" ht="27" customHeight="1">
      <c r="A2" s="448"/>
      <c r="B2" s="462"/>
      <c r="C2" s="465"/>
      <c r="D2" s="466"/>
      <c r="E2" s="466"/>
      <c r="F2" s="466"/>
      <c r="G2" s="441"/>
      <c r="H2" s="442"/>
      <c r="I2" s="442"/>
      <c r="J2" s="442"/>
      <c r="K2" s="442"/>
      <c r="L2" s="442"/>
      <c r="M2" s="442"/>
      <c r="N2" s="442"/>
      <c r="O2" s="443"/>
      <c r="P2" s="458" t="s">
        <v>439</v>
      </c>
      <c r="Q2" s="458"/>
      <c r="R2" s="458"/>
      <c r="S2" s="458"/>
      <c r="T2" s="458"/>
      <c r="U2" s="458"/>
      <c r="V2" s="458"/>
      <c r="W2" s="458"/>
      <c r="X2" s="458"/>
      <c r="Y2" s="458" t="s">
        <v>502</v>
      </c>
      <c r="Z2" s="458"/>
      <c r="AA2" s="458"/>
      <c r="AB2" s="458"/>
      <c r="AC2" s="458"/>
      <c r="AD2" s="458"/>
      <c r="AE2" s="458"/>
      <c r="AF2" s="458"/>
      <c r="AG2" s="458"/>
      <c r="AH2" s="458" t="s">
        <v>465</v>
      </c>
      <c r="AI2" s="458"/>
      <c r="AJ2" s="458"/>
      <c r="AK2" s="458"/>
      <c r="AL2" s="458"/>
      <c r="AM2" s="458"/>
      <c r="AN2" s="458"/>
      <c r="AO2" s="458"/>
      <c r="AP2" s="458"/>
      <c r="AQ2" s="458" t="s">
        <v>441</v>
      </c>
      <c r="AR2" s="458"/>
      <c r="AS2" s="458"/>
      <c r="AT2" s="458"/>
      <c r="AU2" s="458"/>
      <c r="AV2" s="458"/>
      <c r="AW2" s="458"/>
      <c r="AX2" s="458"/>
      <c r="AY2" s="458"/>
      <c r="AZ2" s="472" t="s">
        <v>466</v>
      </c>
      <c r="BA2" s="473"/>
      <c r="BB2" s="473"/>
      <c r="BC2" s="473"/>
      <c r="BD2" s="473"/>
      <c r="BE2" s="473"/>
      <c r="BF2" s="473"/>
      <c r="BG2" s="473"/>
      <c r="BH2" s="474"/>
      <c r="BI2" s="472" t="s">
        <v>467</v>
      </c>
      <c r="BJ2" s="473"/>
      <c r="BK2" s="473"/>
      <c r="BL2" s="473"/>
      <c r="BM2" s="473"/>
      <c r="BN2" s="473"/>
      <c r="BO2" s="473"/>
      <c r="BP2" s="473"/>
      <c r="BQ2" s="474"/>
      <c r="BR2" s="366"/>
      <c r="BS2" s="364"/>
      <c r="BT2" s="364"/>
    </row>
    <row r="3" spans="1:72" s="13" customFormat="1" ht="30.75" customHeight="1">
      <c r="A3" s="448"/>
      <c r="B3" s="462"/>
      <c r="C3" s="451" t="s">
        <v>373</v>
      </c>
      <c r="D3" s="453" t="s">
        <v>374</v>
      </c>
      <c r="E3" s="447" t="s">
        <v>375</v>
      </c>
      <c r="F3" s="447" t="s">
        <v>376</v>
      </c>
      <c r="G3" s="447" t="s">
        <v>314</v>
      </c>
      <c r="H3" s="447" t="s">
        <v>378</v>
      </c>
      <c r="I3" s="444" t="s">
        <v>315</v>
      </c>
      <c r="J3" s="445"/>
      <c r="K3" s="445"/>
      <c r="L3" s="445"/>
      <c r="M3" s="445"/>
      <c r="N3" s="445"/>
      <c r="O3" s="446"/>
      <c r="P3" s="470" t="s">
        <v>314</v>
      </c>
      <c r="Q3" s="447" t="s">
        <v>378</v>
      </c>
      <c r="R3" s="444" t="s">
        <v>315</v>
      </c>
      <c r="S3" s="445"/>
      <c r="T3" s="445"/>
      <c r="U3" s="445"/>
      <c r="V3" s="445"/>
      <c r="W3" s="445"/>
      <c r="X3" s="446"/>
      <c r="Y3" s="470" t="s">
        <v>314</v>
      </c>
      <c r="Z3" s="447" t="s">
        <v>378</v>
      </c>
      <c r="AA3" s="444" t="s">
        <v>315</v>
      </c>
      <c r="AB3" s="445"/>
      <c r="AC3" s="445"/>
      <c r="AD3" s="445"/>
      <c r="AE3" s="445"/>
      <c r="AF3" s="445"/>
      <c r="AG3" s="446"/>
      <c r="AH3" s="470" t="s">
        <v>314</v>
      </c>
      <c r="AI3" s="447" t="s">
        <v>378</v>
      </c>
      <c r="AJ3" s="444" t="s">
        <v>315</v>
      </c>
      <c r="AK3" s="445"/>
      <c r="AL3" s="445"/>
      <c r="AM3" s="445"/>
      <c r="AN3" s="445"/>
      <c r="AO3" s="445"/>
      <c r="AP3" s="446"/>
      <c r="AQ3" s="470" t="s">
        <v>314</v>
      </c>
      <c r="AR3" s="447" t="s">
        <v>378</v>
      </c>
      <c r="AS3" s="444" t="s">
        <v>315</v>
      </c>
      <c r="AT3" s="445"/>
      <c r="AU3" s="445"/>
      <c r="AV3" s="445"/>
      <c r="AW3" s="445"/>
      <c r="AX3" s="445"/>
      <c r="AY3" s="446"/>
      <c r="AZ3" s="470" t="s">
        <v>314</v>
      </c>
      <c r="BA3" s="447" t="s">
        <v>378</v>
      </c>
      <c r="BB3" s="444" t="s">
        <v>315</v>
      </c>
      <c r="BC3" s="445"/>
      <c r="BD3" s="445"/>
      <c r="BE3" s="445"/>
      <c r="BF3" s="445"/>
      <c r="BG3" s="445"/>
      <c r="BH3" s="446"/>
      <c r="BI3" s="470" t="s">
        <v>314</v>
      </c>
      <c r="BJ3" s="447" t="s">
        <v>378</v>
      </c>
      <c r="BK3" s="444" t="s">
        <v>315</v>
      </c>
      <c r="BL3" s="445"/>
      <c r="BM3" s="445"/>
      <c r="BN3" s="445"/>
      <c r="BO3" s="445"/>
      <c r="BP3" s="445"/>
      <c r="BQ3" s="446"/>
      <c r="BR3" s="367"/>
      <c r="BS3" s="364"/>
      <c r="BT3" s="364"/>
    </row>
    <row r="4" spans="1:72" s="13" customFormat="1" ht="12.75" customHeight="1">
      <c r="A4" s="448"/>
      <c r="B4" s="462"/>
      <c r="C4" s="452"/>
      <c r="D4" s="454"/>
      <c r="E4" s="452"/>
      <c r="F4" s="452"/>
      <c r="G4" s="448"/>
      <c r="H4" s="448"/>
      <c r="I4" s="435" t="s">
        <v>6</v>
      </c>
      <c r="J4" s="437" t="s">
        <v>316</v>
      </c>
      <c r="K4" s="437"/>
      <c r="L4" s="437"/>
      <c r="M4" s="437"/>
      <c r="N4" s="433" t="s">
        <v>4</v>
      </c>
      <c r="O4" s="433" t="s">
        <v>318</v>
      </c>
      <c r="P4" s="471"/>
      <c r="Q4" s="448"/>
      <c r="R4" s="435" t="s">
        <v>6</v>
      </c>
      <c r="S4" s="437" t="s">
        <v>316</v>
      </c>
      <c r="T4" s="437"/>
      <c r="U4" s="437"/>
      <c r="V4" s="437"/>
      <c r="W4" s="433" t="s">
        <v>4</v>
      </c>
      <c r="X4" s="433" t="s">
        <v>318</v>
      </c>
      <c r="Y4" s="471"/>
      <c r="Z4" s="448"/>
      <c r="AA4" s="435" t="s">
        <v>6</v>
      </c>
      <c r="AB4" s="437" t="s">
        <v>316</v>
      </c>
      <c r="AC4" s="437"/>
      <c r="AD4" s="437"/>
      <c r="AE4" s="437"/>
      <c r="AF4" s="433" t="s">
        <v>4</v>
      </c>
      <c r="AG4" s="433" t="s">
        <v>318</v>
      </c>
      <c r="AH4" s="471"/>
      <c r="AI4" s="448"/>
      <c r="AJ4" s="435" t="s">
        <v>6</v>
      </c>
      <c r="AK4" s="437" t="s">
        <v>316</v>
      </c>
      <c r="AL4" s="437"/>
      <c r="AM4" s="437"/>
      <c r="AN4" s="437"/>
      <c r="AO4" s="433" t="s">
        <v>4</v>
      </c>
      <c r="AP4" s="433" t="s">
        <v>318</v>
      </c>
      <c r="AQ4" s="471"/>
      <c r="AR4" s="448"/>
      <c r="AS4" s="435" t="s">
        <v>6</v>
      </c>
      <c r="AT4" s="437" t="s">
        <v>316</v>
      </c>
      <c r="AU4" s="437"/>
      <c r="AV4" s="437"/>
      <c r="AW4" s="437"/>
      <c r="AX4" s="433" t="s">
        <v>4</v>
      </c>
      <c r="AY4" s="433" t="s">
        <v>318</v>
      </c>
      <c r="AZ4" s="471"/>
      <c r="BA4" s="448"/>
      <c r="BB4" s="435" t="s">
        <v>6</v>
      </c>
      <c r="BC4" s="437" t="s">
        <v>316</v>
      </c>
      <c r="BD4" s="437"/>
      <c r="BE4" s="437"/>
      <c r="BF4" s="437"/>
      <c r="BG4" s="433" t="s">
        <v>4</v>
      </c>
      <c r="BH4" s="433" t="s">
        <v>318</v>
      </c>
      <c r="BI4" s="471"/>
      <c r="BJ4" s="448"/>
      <c r="BK4" s="435" t="s">
        <v>6</v>
      </c>
      <c r="BL4" s="437" t="s">
        <v>316</v>
      </c>
      <c r="BM4" s="437"/>
      <c r="BN4" s="437"/>
      <c r="BO4" s="437"/>
      <c r="BP4" s="433" t="s">
        <v>4</v>
      </c>
      <c r="BQ4" s="433" t="s">
        <v>318</v>
      </c>
      <c r="BR4" s="368"/>
      <c r="BS4" s="364"/>
      <c r="BT4" s="364"/>
    </row>
    <row r="5" spans="1:72" s="13" customFormat="1" ht="124.5" customHeight="1">
      <c r="A5" s="448"/>
      <c r="B5" s="462"/>
      <c r="C5" s="452"/>
      <c r="D5" s="454"/>
      <c r="E5" s="452"/>
      <c r="F5" s="452"/>
      <c r="G5" s="448"/>
      <c r="H5" s="448"/>
      <c r="I5" s="436"/>
      <c r="J5" s="342" t="s">
        <v>323</v>
      </c>
      <c r="K5" s="342" t="s">
        <v>377</v>
      </c>
      <c r="L5" s="342" t="s">
        <v>317</v>
      </c>
      <c r="M5" s="344" t="s">
        <v>492</v>
      </c>
      <c r="N5" s="434"/>
      <c r="O5" s="434"/>
      <c r="P5" s="471"/>
      <c r="Q5" s="448"/>
      <c r="R5" s="436"/>
      <c r="S5" s="344" t="s">
        <v>323</v>
      </c>
      <c r="T5" s="344" t="s">
        <v>377</v>
      </c>
      <c r="U5" s="344" t="s">
        <v>317</v>
      </c>
      <c r="V5" s="344" t="s">
        <v>492</v>
      </c>
      <c r="W5" s="434"/>
      <c r="X5" s="434"/>
      <c r="Y5" s="471"/>
      <c r="Z5" s="448"/>
      <c r="AA5" s="436"/>
      <c r="AB5" s="344" t="s">
        <v>323</v>
      </c>
      <c r="AC5" s="344" t="s">
        <v>377</v>
      </c>
      <c r="AD5" s="344" t="s">
        <v>317</v>
      </c>
      <c r="AE5" s="344" t="s">
        <v>492</v>
      </c>
      <c r="AF5" s="434"/>
      <c r="AG5" s="434"/>
      <c r="AH5" s="471"/>
      <c r="AI5" s="448"/>
      <c r="AJ5" s="436"/>
      <c r="AK5" s="342" t="s">
        <v>323</v>
      </c>
      <c r="AL5" s="342" t="s">
        <v>377</v>
      </c>
      <c r="AM5" s="342" t="s">
        <v>317</v>
      </c>
      <c r="AN5" s="342" t="s">
        <v>324</v>
      </c>
      <c r="AO5" s="434"/>
      <c r="AP5" s="434"/>
      <c r="AQ5" s="471"/>
      <c r="AR5" s="448"/>
      <c r="AS5" s="436"/>
      <c r="AT5" s="342" t="s">
        <v>323</v>
      </c>
      <c r="AU5" s="342" t="s">
        <v>377</v>
      </c>
      <c r="AV5" s="342" t="s">
        <v>317</v>
      </c>
      <c r="AW5" s="342" t="s">
        <v>324</v>
      </c>
      <c r="AX5" s="434"/>
      <c r="AY5" s="434"/>
      <c r="AZ5" s="471"/>
      <c r="BA5" s="448"/>
      <c r="BB5" s="436"/>
      <c r="BC5" s="342" t="s">
        <v>323</v>
      </c>
      <c r="BD5" s="342" t="s">
        <v>377</v>
      </c>
      <c r="BE5" s="342" t="s">
        <v>317</v>
      </c>
      <c r="BF5" s="342" t="s">
        <v>324</v>
      </c>
      <c r="BG5" s="434"/>
      <c r="BH5" s="434"/>
      <c r="BI5" s="471"/>
      <c r="BJ5" s="448"/>
      <c r="BK5" s="436"/>
      <c r="BL5" s="342" t="s">
        <v>323</v>
      </c>
      <c r="BM5" s="342" t="s">
        <v>377</v>
      </c>
      <c r="BN5" s="342" t="s">
        <v>317</v>
      </c>
      <c r="BO5" s="342" t="s">
        <v>324</v>
      </c>
      <c r="BP5" s="434"/>
      <c r="BQ5" s="434"/>
      <c r="BR5" s="368"/>
      <c r="BS5" s="364"/>
      <c r="BT5" s="364"/>
    </row>
    <row r="6" spans="1:88" s="151" customFormat="1" ht="13.5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  <c r="L6" s="195">
        <v>12</v>
      </c>
      <c r="M6" s="195">
        <v>13</v>
      </c>
      <c r="N6" s="195">
        <v>14</v>
      </c>
      <c r="O6" s="195">
        <v>15</v>
      </c>
      <c r="P6" s="195">
        <v>16</v>
      </c>
      <c r="Q6" s="195">
        <v>17</v>
      </c>
      <c r="R6" s="195">
        <v>18</v>
      </c>
      <c r="S6" s="195">
        <v>19</v>
      </c>
      <c r="T6" s="195">
        <v>20</v>
      </c>
      <c r="U6" s="195">
        <v>21</v>
      </c>
      <c r="V6" s="195">
        <v>22</v>
      </c>
      <c r="W6" s="195">
        <v>23</v>
      </c>
      <c r="X6" s="195">
        <v>24</v>
      </c>
      <c r="Y6" s="195">
        <v>25</v>
      </c>
      <c r="Z6" s="195">
        <v>26</v>
      </c>
      <c r="AA6" s="195">
        <v>27</v>
      </c>
      <c r="AB6" s="195">
        <v>28</v>
      </c>
      <c r="AC6" s="195">
        <v>29</v>
      </c>
      <c r="AD6" s="195">
        <v>30</v>
      </c>
      <c r="AE6" s="195">
        <v>31</v>
      </c>
      <c r="AF6" s="195">
        <v>32</v>
      </c>
      <c r="AG6" s="195">
        <v>33</v>
      </c>
      <c r="AH6" s="195">
        <v>16</v>
      </c>
      <c r="AI6" s="195">
        <v>17</v>
      </c>
      <c r="AJ6" s="195">
        <v>18</v>
      </c>
      <c r="AK6" s="195">
        <v>19</v>
      </c>
      <c r="AL6" s="195">
        <v>20</v>
      </c>
      <c r="AM6" s="195">
        <v>21</v>
      </c>
      <c r="AN6" s="195">
        <v>22</v>
      </c>
      <c r="AO6" s="195">
        <v>23</v>
      </c>
      <c r="AP6" s="195">
        <v>24</v>
      </c>
      <c r="AQ6" s="195">
        <v>25</v>
      </c>
      <c r="AR6" s="195">
        <v>26</v>
      </c>
      <c r="AS6" s="195">
        <v>27</v>
      </c>
      <c r="AT6" s="195">
        <v>28</v>
      </c>
      <c r="AU6" s="195">
        <v>29</v>
      </c>
      <c r="AV6" s="195">
        <v>30</v>
      </c>
      <c r="AW6" s="195">
        <v>31</v>
      </c>
      <c r="AX6" s="195">
        <v>32</v>
      </c>
      <c r="AY6" s="195">
        <v>33</v>
      </c>
      <c r="AZ6" s="195">
        <v>34</v>
      </c>
      <c r="BA6" s="195">
        <v>35</v>
      </c>
      <c r="BB6" s="195">
        <v>36</v>
      </c>
      <c r="BC6" s="195">
        <v>37</v>
      </c>
      <c r="BD6" s="195">
        <v>38</v>
      </c>
      <c r="BE6" s="195">
        <v>39</v>
      </c>
      <c r="BF6" s="195">
        <v>40</v>
      </c>
      <c r="BG6" s="195">
        <v>41</v>
      </c>
      <c r="BH6" s="195">
        <v>42</v>
      </c>
      <c r="BI6" s="195">
        <v>43</v>
      </c>
      <c r="BJ6" s="195">
        <v>44</v>
      </c>
      <c r="BK6" s="195">
        <v>45</v>
      </c>
      <c r="BL6" s="195">
        <v>46</v>
      </c>
      <c r="BM6" s="195">
        <v>47</v>
      </c>
      <c r="BN6" s="195">
        <v>48</v>
      </c>
      <c r="BO6" s="195">
        <v>49</v>
      </c>
      <c r="BP6" s="195">
        <v>50</v>
      </c>
      <c r="BQ6" s="195">
        <v>51</v>
      </c>
      <c r="BR6" s="369"/>
      <c r="BS6" s="364"/>
      <c r="BT6" s="364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88" s="63" customFormat="1" ht="25.5" customHeight="1">
      <c r="A7" s="167" t="s">
        <v>468</v>
      </c>
      <c r="B7" s="167" t="s">
        <v>110</v>
      </c>
      <c r="C7" s="167">
        <f aca="true" t="shared" si="0" ref="C7:O7">C8+C20+C23</f>
        <v>0</v>
      </c>
      <c r="D7" s="167">
        <f t="shared" si="0"/>
        <v>12</v>
      </c>
      <c r="E7" s="167">
        <f t="shared" si="0"/>
        <v>4</v>
      </c>
      <c r="F7" s="167">
        <f t="shared" si="0"/>
        <v>0</v>
      </c>
      <c r="G7" s="167">
        <f t="shared" si="0"/>
        <v>1476</v>
      </c>
      <c r="H7" s="167">
        <f t="shared" si="0"/>
        <v>234</v>
      </c>
      <c r="I7" s="167">
        <f t="shared" si="0"/>
        <v>1374</v>
      </c>
      <c r="J7" s="167">
        <f t="shared" si="0"/>
        <v>817</v>
      </c>
      <c r="K7" s="167">
        <f t="shared" si="0"/>
        <v>245</v>
      </c>
      <c r="L7" s="167">
        <f t="shared" si="0"/>
        <v>48</v>
      </c>
      <c r="M7" s="167">
        <f t="shared" si="0"/>
        <v>60</v>
      </c>
      <c r="N7" s="167">
        <f t="shared" si="0"/>
        <v>72</v>
      </c>
      <c r="O7" s="167">
        <f t="shared" si="0"/>
        <v>0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370"/>
      <c r="BS7" s="364"/>
      <c r="BT7" s="364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</row>
    <row r="8" spans="1:88" s="64" customFormat="1" ht="25.5" customHeight="1">
      <c r="A8" s="167" t="s">
        <v>469</v>
      </c>
      <c r="B8" s="167" t="s">
        <v>112</v>
      </c>
      <c r="C8" s="167" t="s">
        <v>464</v>
      </c>
      <c r="D8" s="167" t="s">
        <v>500</v>
      </c>
      <c r="E8" s="167" t="s">
        <v>501</v>
      </c>
      <c r="F8" s="167" t="s">
        <v>464</v>
      </c>
      <c r="G8" s="167">
        <f aca="true" t="shared" si="1" ref="G8:O8">SUM(G9:G19)</f>
        <v>1026</v>
      </c>
      <c r="H8" s="167">
        <f t="shared" si="1"/>
        <v>136</v>
      </c>
      <c r="I8" s="167">
        <f t="shared" si="1"/>
        <v>966</v>
      </c>
      <c r="J8" s="167">
        <f t="shared" si="1"/>
        <v>535</v>
      </c>
      <c r="K8" s="167">
        <f t="shared" si="1"/>
        <v>245</v>
      </c>
      <c r="L8" s="167">
        <f t="shared" si="1"/>
        <v>16</v>
      </c>
      <c r="M8" s="167">
        <f t="shared" si="1"/>
        <v>40</v>
      </c>
      <c r="N8" s="167">
        <f t="shared" si="1"/>
        <v>54</v>
      </c>
      <c r="O8" s="167">
        <f t="shared" si="1"/>
        <v>0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370"/>
      <c r="BS8" s="364"/>
      <c r="BT8" s="364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s="64" customFormat="1" ht="25.5" customHeight="1">
      <c r="A9" s="31" t="s">
        <v>471</v>
      </c>
      <c r="B9" s="65" t="s">
        <v>114</v>
      </c>
      <c r="C9" s="31"/>
      <c r="D9" s="36"/>
      <c r="E9" s="36" t="s">
        <v>472</v>
      </c>
      <c r="F9" s="36"/>
      <c r="G9" s="203">
        <f>P9+Y9</f>
        <v>97</v>
      </c>
      <c r="H9" s="203">
        <f>Q9+Z9</f>
        <v>10</v>
      </c>
      <c r="I9" s="203">
        <f>R9+Y9</f>
        <v>91</v>
      </c>
      <c r="J9" s="203">
        <f aca="true" t="shared" si="2" ref="J9:O9">S9+AB9</f>
        <v>78</v>
      </c>
      <c r="K9" s="203">
        <f t="shared" si="2"/>
        <v>0</v>
      </c>
      <c r="L9" s="203">
        <f t="shared" si="2"/>
        <v>0</v>
      </c>
      <c r="M9" s="203">
        <f t="shared" si="2"/>
        <v>0</v>
      </c>
      <c r="N9" s="203">
        <f t="shared" si="2"/>
        <v>9</v>
      </c>
      <c r="O9" s="203">
        <f t="shared" si="2"/>
        <v>0</v>
      </c>
      <c r="P9" s="348">
        <f>Q9+R9+W9+X9</f>
        <v>40</v>
      </c>
      <c r="Q9" s="221">
        <v>6</v>
      </c>
      <c r="R9" s="221">
        <f>SUM(S9:X9)</f>
        <v>34</v>
      </c>
      <c r="S9" s="221">
        <v>34</v>
      </c>
      <c r="T9" s="221"/>
      <c r="U9" s="75"/>
      <c r="V9" s="221"/>
      <c r="W9" s="221"/>
      <c r="X9" s="221"/>
      <c r="Y9" s="348">
        <f>Z9+AA9+AF9+AG9</f>
        <v>57</v>
      </c>
      <c r="Z9" s="221">
        <v>4</v>
      </c>
      <c r="AA9" s="359">
        <v>44</v>
      </c>
      <c r="AB9" s="221">
        <v>44</v>
      </c>
      <c r="AC9" s="221"/>
      <c r="AD9" s="221"/>
      <c r="AE9" s="221"/>
      <c r="AF9" s="221">
        <v>9</v>
      </c>
      <c r="AG9" s="221"/>
      <c r="AH9" s="348"/>
      <c r="AI9" s="348"/>
      <c r="AJ9" s="221"/>
      <c r="AK9" s="349"/>
      <c r="AL9" s="349"/>
      <c r="AM9" s="349"/>
      <c r="AN9" s="350"/>
      <c r="AO9" s="350"/>
      <c r="AP9" s="350"/>
      <c r="AQ9" s="348"/>
      <c r="AR9" s="350"/>
      <c r="AS9" s="221"/>
      <c r="AT9" s="350"/>
      <c r="AU9" s="350"/>
      <c r="AV9" s="350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371">
        <f>Q9+R9+Z9+AA9</f>
        <v>88</v>
      </c>
      <c r="BS9" s="364">
        <v>195</v>
      </c>
      <c r="BT9" s="364">
        <v>85</v>
      </c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88" s="64" customFormat="1" ht="25.5" customHeight="1">
      <c r="A10" s="31" t="s">
        <v>473</v>
      </c>
      <c r="B10" s="65" t="s">
        <v>474</v>
      </c>
      <c r="C10" s="31"/>
      <c r="D10" s="36"/>
      <c r="E10" s="36" t="s">
        <v>472</v>
      </c>
      <c r="F10" s="36"/>
      <c r="G10" s="203">
        <f aca="true" t="shared" si="3" ref="G10:G19">P10+Y10</f>
        <v>125</v>
      </c>
      <c r="H10" s="203">
        <f aca="true" t="shared" si="4" ref="H10:H19">Q10+Z10</f>
        <v>16</v>
      </c>
      <c r="I10" s="203">
        <f aca="true" t="shared" si="5" ref="I10:I19">R10+Y10</f>
        <v>119</v>
      </c>
      <c r="J10" s="203">
        <f aca="true" t="shared" si="6" ref="J10:J19">S10+AB10</f>
        <v>100</v>
      </c>
      <c r="K10" s="203">
        <f aca="true" t="shared" si="7" ref="K10:K19">T10+AC10</f>
        <v>0</v>
      </c>
      <c r="L10" s="203">
        <f aca="true" t="shared" si="8" ref="L10:L19">U10+AD10</f>
        <v>0</v>
      </c>
      <c r="M10" s="203">
        <f aca="true" t="shared" si="9" ref="M10:M19">V10+AE10</f>
        <v>0</v>
      </c>
      <c r="N10" s="203">
        <f aca="true" t="shared" si="10" ref="N10:N19">W10+AF10</f>
        <v>9</v>
      </c>
      <c r="O10" s="203">
        <f aca="true" t="shared" si="11" ref="O10:O19">X10+AG10</f>
        <v>0</v>
      </c>
      <c r="P10" s="348">
        <f aca="true" t="shared" si="12" ref="P10:P18">Q10+R10+W10+X10</f>
        <v>40</v>
      </c>
      <c r="Q10" s="221">
        <v>6</v>
      </c>
      <c r="R10" s="221">
        <v>34</v>
      </c>
      <c r="S10" s="221">
        <v>34</v>
      </c>
      <c r="T10" s="221"/>
      <c r="U10" s="75"/>
      <c r="V10" s="221"/>
      <c r="W10" s="221"/>
      <c r="X10" s="221"/>
      <c r="Y10" s="348">
        <f>Z10+AA10+AF10+AG10</f>
        <v>85</v>
      </c>
      <c r="Z10" s="221">
        <v>10</v>
      </c>
      <c r="AA10" s="359">
        <v>66</v>
      </c>
      <c r="AB10" s="221">
        <v>66</v>
      </c>
      <c r="AC10" s="221"/>
      <c r="AD10" s="221"/>
      <c r="AE10" s="221"/>
      <c r="AF10" s="221">
        <v>9</v>
      </c>
      <c r="AG10" s="221"/>
      <c r="AH10" s="348"/>
      <c r="AI10" s="348"/>
      <c r="AJ10" s="221"/>
      <c r="AK10" s="349"/>
      <c r="AL10" s="349"/>
      <c r="AM10" s="349"/>
      <c r="AN10" s="350"/>
      <c r="AO10" s="350"/>
      <c r="AP10" s="350"/>
      <c r="AQ10" s="348"/>
      <c r="AR10" s="350"/>
      <c r="AS10" s="221"/>
      <c r="AT10" s="350"/>
      <c r="AU10" s="350"/>
      <c r="AV10" s="350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371">
        <f aca="true" t="shared" si="13" ref="BR10:BR24">Q10+R10+Z10+AA10</f>
        <v>116</v>
      </c>
      <c r="BS10" s="364"/>
      <c r="BT10" s="364">
        <v>110</v>
      </c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</row>
    <row r="11" spans="1:88" s="64" customFormat="1" ht="25.5" customHeight="1">
      <c r="A11" s="31" t="s">
        <v>475</v>
      </c>
      <c r="B11" s="65" t="s">
        <v>45</v>
      </c>
      <c r="C11" s="31"/>
      <c r="D11" s="36">
        <v>2</v>
      </c>
      <c r="E11" s="36"/>
      <c r="F11" s="36"/>
      <c r="G11" s="203">
        <f t="shared" si="3"/>
        <v>118</v>
      </c>
      <c r="H11" s="203">
        <f t="shared" si="4"/>
        <v>18</v>
      </c>
      <c r="I11" s="203">
        <f t="shared" si="5"/>
        <v>112</v>
      </c>
      <c r="J11" s="203">
        <f t="shared" si="6"/>
        <v>0</v>
      </c>
      <c r="K11" s="203">
        <f t="shared" si="7"/>
        <v>100</v>
      </c>
      <c r="L11" s="203">
        <f t="shared" si="8"/>
        <v>0</v>
      </c>
      <c r="M11" s="203">
        <f t="shared" si="9"/>
        <v>0</v>
      </c>
      <c r="N11" s="203">
        <f t="shared" si="10"/>
        <v>0</v>
      </c>
      <c r="O11" s="203">
        <f t="shared" si="11"/>
        <v>0</v>
      </c>
      <c r="P11" s="348">
        <f t="shared" si="12"/>
        <v>40</v>
      </c>
      <c r="Q11" s="221">
        <v>6</v>
      </c>
      <c r="R11" s="221">
        <v>34</v>
      </c>
      <c r="S11" s="221"/>
      <c r="T11" s="221">
        <v>34</v>
      </c>
      <c r="U11" s="75"/>
      <c r="V11" s="221"/>
      <c r="W11" s="221"/>
      <c r="X11" s="221"/>
      <c r="Y11" s="348">
        <f>Z11+AA11+AF11+AG11</f>
        <v>78</v>
      </c>
      <c r="Z11" s="221">
        <v>12</v>
      </c>
      <c r="AA11" s="358">
        <v>66</v>
      </c>
      <c r="AB11" s="221"/>
      <c r="AC11" s="221">
        <v>66</v>
      </c>
      <c r="AD11" s="221"/>
      <c r="AE11" s="221"/>
      <c r="AF11" s="221"/>
      <c r="AG11" s="221"/>
      <c r="AH11" s="348"/>
      <c r="AI11" s="351"/>
      <c r="AJ11" s="351"/>
      <c r="AK11" s="349"/>
      <c r="AL11" s="349"/>
      <c r="AM11" s="349"/>
      <c r="AN11" s="350"/>
      <c r="AO11" s="350"/>
      <c r="AP11" s="350"/>
      <c r="AQ11" s="348"/>
      <c r="AR11" s="350"/>
      <c r="AS11" s="351"/>
      <c r="AT11" s="350"/>
      <c r="AU11" s="350"/>
      <c r="AV11" s="350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371">
        <f t="shared" si="13"/>
        <v>118</v>
      </c>
      <c r="BS11" s="364">
        <v>117</v>
      </c>
      <c r="BT11" s="364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</row>
    <row r="12" spans="1:88" s="64" customFormat="1" ht="25.5" customHeight="1">
      <c r="A12" s="31" t="s">
        <v>476</v>
      </c>
      <c r="B12" s="65" t="s">
        <v>121</v>
      </c>
      <c r="C12" s="31"/>
      <c r="D12" s="36"/>
      <c r="E12" s="36">
        <v>2</v>
      </c>
      <c r="F12" s="36"/>
      <c r="G12" s="203">
        <f t="shared" si="3"/>
        <v>128</v>
      </c>
      <c r="H12" s="203">
        <f t="shared" si="4"/>
        <v>22</v>
      </c>
      <c r="I12" s="203">
        <f t="shared" si="5"/>
        <v>128</v>
      </c>
      <c r="J12" s="203">
        <f t="shared" si="6"/>
        <v>44</v>
      </c>
      <c r="K12" s="203">
        <f t="shared" si="7"/>
        <v>44</v>
      </c>
      <c r="L12" s="203">
        <f t="shared" si="8"/>
        <v>0</v>
      </c>
      <c r="M12" s="203">
        <f t="shared" si="9"/>
        <v>0</v>
      </c>
      <c r="N12" s="203">
        <f t="shared" si="10"/>
        <v>18</v>
      </c>
      <c r="O12" s="203">
        <f t="shared" si="11"/>
        <v>0</v>
      </c>
      <c r="P12" s="348"/>
      <c r="Q12" s="221"/>
      <c r="R12" s="221"/>
      <c r="S12" s="221"/>
      <c r="T12" s="221"/>
      <c r="U12" s="75"/>
      <c r="V12" s="221"/>
      <c r="W12" s="221"/>
      <c r="X12" s="221"/>
      <c r="Y12" s="348">
        <f>Z12+AA12+AF12+AG12</f>
        <v>128</v>
      </c>
      <c r="Z12" s="221">
        <v>22</v>
      </c>
      <c r="AA12" s="359">
        <v>88</v>
      </c>
      <c r="AB12" s="221">
        <v>44</v>
      </c>
      <c r="AC12" s="221">
        <v>44</v>
      </c>
      <c r="AD12" s="221"/>
      <c r="AE12" s="221"/>
      <c r="AF12" s="221">
        <v>18</v>
      </c>
      <c r="AG12" s="221"/>
      <c r="AH12" s="348"/>
      <c r="AI12" s="351"/>
      <c r="AJ12" s="351"/>
      <c r="AK12" s="349"/>
      <c r="AL12" s="349"/>
      <c r="AM12" s="349"/>
      <c r="AN12" s="350"/>
      <c r="AO12" s="350"/>
      <c r="AP12" s="350"/>
      <c r="AQ12" s="348"/>
      <c r="AR12" s="350"/>
      <c r="AS12" s="351"/>
      <c r="AT12" s="350"/>
      <c r="AU12" s="350"/>
      <c r="AV12" s="350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371">
        <f t="shared" si="13"/>
        <v>110</v>
      </c>
      <c r="BS12" s="364">
        <v>117</v>
      </c>
      <c r="BT12" s="364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</row>
    <row r="13" spans="1:88" s="64" customFormat="1" ht="25.5" customHeight="1">
      <c r="A13" s="31" t="s">
        <v>477</v>
      </c>
      <c r="B13" s="59" t="s">
        <v>47</v>
      </c>
      <c r="C13" s="31"/>
      <c r="D13" s="352">
        <v>1.2</v>
      </c>
      <c r="E13" s="36"/>
      <c r="F13" s="36"/>
      <c r="G13" s="203">
        <f t="shared" si="3"/>
        <v>117</v>
      </c>
      <c r="H13" s="203">
        <f t="shared" si="4"/>
        <v>0</v>
      </c>
      <c r="I13" s="203">
        <f t="shared" si="5"/>
        <v>117</v>
      </c>
      <c r="J13" s="203">
        <f t="shared" si="6"/>
        <v>74</v>
      </c>
      <c r="K13" s="203">
        <f t="shared" si="7"/>
        <v>43</v>
      </c>
      <c r="L13" s="203">
        <f t="shared" si="8"/>
        <v>0</v>
      </c>
      <c r="M13" s="203">
        <f t="shared" si="9"/>
        <v>0</v>
      </c>
      <c r="N13" s="203">
        <f t="shared" si="10"/>
        <v>0</v>
      </c>
      <c r="O13" s="203">
        <f t="shared" si="11"/>
        <v>0</v>
      </c>
      <c r="P13" s="348">
        <f t="shared" si="12"/>
        <v>51</v>
      </c>
      <c r="Q13" s="221"/>
      <c r="R13" s="221">
        <f>SUM(S13:X13)</f>
        <v>51</v>
      </c>
      <c r="S13" s="221">
        <v>8</v>
      </c>
      <c r="T13" s="221">
        <v>43</v>
      </c>
      <c r="U13" s="350"/>
      <c r="V13" s="221"/>
      <c r="W13" s="221"/>
      <c r="X13" s="221"/>
      <c r="Y13" s="348">
        <f>Z13+AA13+AF13+AG13</f>
        <v>66</v>
      </c>
      <c r="Z13" s="221"/>
      <c r="AA13" s="221">
        <v>66</v>
      </c>
      <c r="AB13" s="221">
        <v>66</v>
      </c>
      <c r="AC13" s="221"/>
      <c r="AD13" s="221"/>
      <c r="AE13" s="221"/>
      <c r="AF13" s="221"/>
      <c r="AG13" s="221"/>
      <c r="AH13" s="348"/>
      <c r="AI13" s="351"/>
      <c r="AJ13" s="351"/>
      <c r="AK13" s="349"/>
      <c r="AL13" s="349"/>
      <c r="AM13" s="349"/>
      <c r="AN13" s="350"/>
      <c r="AO13" s="350"/>
      <c r="AP13" s="350"/>
      <c r="AQ13" s="348"/>
      <c r="AR13" s="350"/>
      <c r="AS13" s="351"/>
      <c r="AT13" s="350"/>
      <c r="AU13" s="350"/>
      <c r="AV13" s="350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371">
        <f t="shared" si="13"/>
        <v>117</v>
      </c>
      <c r="BS13" s="364">
        <v>117</v>
      </c>
      <c r="BT13" s="364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s="64" customFormat="1" ht="25.5" customHeight="1">
      <c r="A14" s="31" t="s">
        <v>478</v>
      </c>
      <c r="B14" s="65" t="s">
        <v>525</v>
      </c>
      <c r="C14" s="31"/>
      <c r="D14" s="36">
        <v>1</v>
      </c>
      <c r="E14" s="36"/>
      <c r="F14" s="36"/>
      <c r="G14" s="203">
        <f t="shared" si="3"/>
        <v>80</v>
      </c>
      <c r="H14" s="203">
        <f t="shared" si="4"/>
        <v>12</v>
      </c>
      <c r="I14" s="203">
        <f t="shared" si="5"/>
        <v>68</v>
      </c>
      <c r="J14" s="203">
        <f t="shared" si="6"/>
        <v>68</v>
      </c>
      <c r="K14" s="203">
        <f t="shared" si="7"/>
        <v>0</v>
      </c>
      <c r="L14" s="203">
        <f t="shared" si="8"/>
        <v>0</v>
      </c>
      <c r="M14" s="203">
        <f t="shared" si="9"/>
        <v>0</v>
      </c>
      <c r="N14" s="203">
        <f t="shared" si="10"/>
        <v>0</v>
      </c>
      <c r="O14" s="203">
        <f t="shared" si="11"/>
        <v>0</v>
      </c>
      <c r="P14" s="348">
        <f t="shared" si="12"/>
        <v>80</v>
      </c>
      <c r="Q14" s="221">
        <v>12</v>
      </c>
      <c r="R14" s="358">
        <v>68</v>
      </c>
      <c r="S14" s="221">
        <v>68</v>
      </c>
      <c r="T14" s="221"/>
      <c r="U14" s="75"/>
      <c r="V14" s="221"/>
      <c r="W14" s="221"/>
      <c r="X14" s="221"/>
      <c r="Y14" s="348"/>
      <c r="Z14" s="221"/>
      <c r="AA14" s="221"/>
      <c r="AB14" s="221"/>
      <c r="AC14" s="221"/>
      <c r="AD14" s="221"/>
      <c r="AE14" s="221"/>
      <c r="AF14" s="221"/>
      <c r="AG14" s="221"/>
      <c r="AH14" s="348"/>
      <c r="AI14" s="351"/>
      <c r="AJ14" s="351"/>
      <c r="AK14" s="349"/>
      <c r="AL14" s="349"/>
      <c r="AM14" s="349"/>
      <c r="AN14" s="350"/>
      <c r="AO14" s="350"/>
      <c r="AP14" s="350"/>
      <c r="AQ14" s="348"/>
      <c r="AR14" s="350"/>
      <c r="AS14" s="351"/>
      <c r="AT14" s="350"/>
      <c r="AU14" s="350"/>
      <c r="AV14" s="350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371">
        <f t="shared" si="13"/>
        <v>80</v>
      </c>
      <c r="BS14" s="364">
        <v>70</v>
      </c>
      <c r="BT14" s="364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s="64" customFormat="1" ht="25.5" customHeight="1">
      <c r="A15" s="31" t="s">
        <v>479</v>
      </c>
      <c r="B15" s="65" t="s">
        <v>495</v>
      </c>
      <c r="C15" s="31"/>
      <c r="D15" s="36">
        <v>1</v>
      </c>
      <c r="E15" s="36">
        <v>2</v>
      </c>
      <c r="F15" s="36"/>
      <c r="G15" s="203">
        <f t="shared" si="3"/>
        <v>133</v>
      </c>
      <c r="H15" s="203">
        <f t="shared" si="4"/>
        <v>20</v>
      </c>
      <c r="I15" s="203">
        <f t="shared" si="5"/>
        <v>121</v>
      </c>
      <c r="J15" s="203">
        <f t="shared" si="6"/>
        <v>59</v>
      </c>
      <c r="K15" s="203">
        <f t="shared" si="7"/>
        <v>16</v>
      </c>
      <c r="L15" s="203">
        <f t="shared" si="8"/>
        <v>0</v>
      </c>
      <c r="M15" s="203">
        <f t="shared" si="9"/>
        <v>20</v>
      </c>
      <c r="N15" s="203">
        <f t="shared" si="10"/>
        <v>18</v>
      </c>
      <c r="O15" s="203">
        <f t="shared" si="11"/>
        <v>0</v>
      </c>
      <c r="P15" s="348">
        <f t="shared" si="12"/>
        <v>63</v>
      </c>
      <c r="Q15" s="221">
        <v>12</v>
      </c>
      <c r="R15" s="358">
        <v>51</v>
      </c>
      <c r="S15" s="221">
        <v>33</v>
      </c>
      <c r="T15" s="221">
        <v>8</v>
      </c>
      <c r="U15" s="75"/>
      <c r="V15" s="221">
        <v>10</v>
      </c>
      <c r="W15" s="221"/>
      <c r="X15" s="221"/>
      <c r="Y15" s="348">
        <f>Z15+AA15+AF15+AG15</f>
        <v>70</v>
      </c>
      <c r="Z15" s="221">
        <v>8</v>
      </c>
      <c r="AA15" s="359">
        <v>44</v>
      </c>
      <c r="AB15" s="221">
        <v>26</v>
      </c>
      <c r="AC15" s="221">
        <v>8</v>
      </c>
      <c r="AD15" s="221"/>
      <c r="AE15" s="221">
        <v>10</v>
      </c>
      <c r="AF15" s="221">
        <v>18</v>
      </c>
      <c r="AG15" s="221"/>
      <c r="AH15" s="348"/>
      <c r="AI15" s="351"/>
      <c r="AJ15" s="351"/>
      <c r="AK15" s="349"/>
      <c r="AL15" s="349"/>
      <c r="AM15" s="350"/>
      <c r="AN15" s="350"/>
      <c r="AO15" s="350"/>
      <c r="AP15" s="350"/>
      <c r="AQ15" s="348"/>
      <c r="AR15" s="350"/>
      <c r="AS15" s="351"/>
      <c r="AT15" s="350"/>
      <c r="AU15" s="350"/>
      <c r="AV15" s="350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371">
        <f t="shared" si="13"/>
        <v>115</v>
      </c>
      <c r="BS15" s="364">
        <v>78</v>
      </c>
      <c r="BT15" s="364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s="64" customFormat="1" ht="25.5" customHeight="1">
      <c r="A16" s="31" t="s">
        <v>480</v>
      </c>
      <c r="B16" s="65" t="s">
        <v>496</v>
      </c>
      <c r="C16" s="31"/>
      <c r="D16" s="36">
        <v>2</v>
      </c>
      <c r="E16" s="36"/>
      <c r="F16" s="36"/>
      <c r="G16" s="203">
        <f t="shared" si="3"/>
        <v>112</v>
      </c>
      <c r="H16" s="203">
        <f t="shared" si="4"/>
        <v>12</v>
      </c>
      <c r="I16" s="203">
        <f t="shared" si="5"/>
        <v>106</v>
      </c>
      <c r="J16" s="203">
        <f t="shared" si="6"/>
        <v>56</v>
      </c>
      <c r="K16" s="203">
        <f t="shared" si="7"/>
        <v>8</v>
      </c>
      <c r="L16" s="203">
        <f t="shared" si="8"/>
        <v>16</v>
      </c>
      <c r="M16" s="203">
        <f t="shared" si="9"/>
        <v>20</v>
      </c>
      <c r="N16" s="203">
        <f t="shared" si="10"/>
        <v>0</v>
      </c>
      <c r="O16" s="203">
        <f t="shared" si="11"/>
        <v>0</v>
      </c>
      <c r="P16" s="348">
        <f t="shared" si="12"/>
        <v>40</v>
      </c>
      <c r="Q16" s="221">
        <v>6</v>
      </c>
      <c r="R16" s="221">
        <v>34</v>
      </c>
      <c r="S16" s="221">
        <v>22</v>
      </c>
      <c r="T16" s="221"/>
      <c r="U16" s="383">
        <v>8</v>
      </c>
      <c r="V16" s="221">
        <v>4</v>
      </c>
      <c r="W16" s="221"/>
      <c r="X16" s="221"/>
      <c r="Y16" s="348">
        <f>Z16+AA16+AF16+AG16</f>
        <v>72</v>
      </c>
      <c r="Z16" s="221">
        <v>6</v>
      </c>
      <c r="AA16" s="358">
        <v>66</v>
      </c>
      <c r="AB16" s="221">
        <v>34</v>
      </c>
      <c r="AC16" s="221">
        <v>8</v>
      </c>
      <c r="AD16" s="221">
        <v>8</v>
      </c>
      <c r="AE16" s="221">
        <v>16</v>
      </c>
      <c r="AF16" s="221"/>
      <c r="AG16" s="221"/>
      <c r="AH16" s="348"/>
      <c r="AI16" s="351"/>
      <c r="AJ16" s="351"/>
      <c r="AK16" s="349"/>
      <c r="AL16" s="349"/>
      <c r="AM16" s="350"/>
      <c r="AN16" s="350"/>
      <c r="AO16" s="350"/>
      <c r="AP16" s="350"/>
      <c r="AQ16" s="348"/>
      <c r="AR16" s="350"/>
      <c r="AS16" s="351"/>
      <c r="AT16" s="350"/>
      <c r="AU16" s="350"/>
      <c r="AV16" s="350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371">
        <f t="shared" si="13"/>
        <v>112</v>
      </c>
      <c r="BS16" s="364">
        <v>108</v>
      </c>
      <c r="BT16" s="364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s="64" customFormat="1" ht="25.5" customHeight="1">
      <c r="A17" s="31" t="s">
        <v>481</v>
      </c>
      <c r="B17" s="65" t="s">
        <v>483</v>
      </c>
      <c r="C17" s="31"/>
      <c r="D17" s="36">
        <v>1</v>
      </c>
      <c r="E17" s="36"/>
      <c r="F17" s="36"/>
      <c r="G17" s="203">
        <f t="shared" si="3"/>
        <v>40</v>
      </c>
      <c r="H17" s="203">
        <f t="shared" si="4"/>
        <v>6</v>
      </c>
      <c r="I17" s="203">
        <f t="shared" si="5"/>
        <v>34</v>
      </c>
      <c r="J17" s="203">
        <f t="shared" si="6"/>
        <v>20</v>
      </c>
      <c r="K17" s="203">
        <f t="shared" si="7"/>
        <v>14</v>
      </c>
      <c r="L17" s="203">
        <f t="shared" si="8"/>
        <v>0</v>
      </c>
      <c r="M17" s="203">
        <f t="shared" si="9"/>
        <v>0</v>
      </c>
      <c r="N17" s="203">
        <f t="shared" si="10"/>
        <v>0</v>
      </c>
      <c r="O17" s="203">
        <f t="shared" si="11"/>
        <v>0</v>
      </c>
      <c r="P17" s="348">
        <f t="shared" si="12"/>
        <v>40</v>
      </c>
      <c r="Q17" s="221">
        <v>6</v>
      </c>
      <c r="R17" s="358">
        <f>SUM(S17:X17)</f>
        <v>34</v>
      </c>
      <c r="S17" s="221">
        <v>20</v>
      </c>
      <c r="T17" s="221">
        <v>14</v>
      </c>
      <c r="U17" s="75"/>
      <c r="V17" s="221"/>
      <c r="W17" s="221"/>
      <c r="X17" s="221"/>
      <c r="Y17" s="348"/>
      <c r="Z17" s="221"/>
      <c r="AA17" s="221"/>
      <c r="AB17" s="221"/>
      <c r="AC17" s="221"/>
      <c r="AD17" s="221"/>
      <c r="AE17" s="221"/>
      <c r="AF17" s="221"/>
      <c r="AG17" s="221"/>
      <c r="AH17" s="348"/>
      <c r="AI17" s="351"/>
      <c r="AJ17" s="351"/>
      <c r="AK17" s="349"/>
      <c r="AL17" s="349"/>
      <c r="AM17" s="350"/>
      <c r="AN17" s="350"/>
      <c r="AO17" s="350"/>
      <c r="AP17" s="350"/>
      <c r="AQ17" s="348"/>
      <c r="AR17" s="350"/>
      <c r="AS17" s="351"/>
      <c r="AT17" s="350"/>
      <c r="AU17" s="350"/>
      <c r="AV17" s="350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371">
        <f t="shared" si="13"/>
        <v>40</v>
      </c>
      <c r="BS17" s="364">
        <v>36</v>
      </c>
      <c r="BT17" s="364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s="64" customFormat="1" ht="25.5" customHeight="1">
      <c r="A18" s="31" t="s">
        <v>482</v>
      </c>
      <c r="B18" s="65" t="s">
        <v>485</v>
      </c>
      <c r="C18" s="31"/>
      <c r="D18" s="36">
        <v>1</v>
      </c>
      <c r="E18" s="36"/>
      <c r="F18" s="36"/>
      <c r="G18" s="203">
        <f t="shared" si="3"/>
        <v>40</v>
      </c>
      <c r="H18" s="203">
        <f t="shared" si="4"/>
        <v>6</v>
      </c>
      <c r="I18" s="203">
        <f t="shared" si="5"/>
        <v>34</v>
      </c>
      <c r="J18" s="203">
        <f t="shared" si="6"/>
        <v>20</v>
      </c>
      <c r="K18" s="203">
        <f t="shared" si="7"/>
        <v>14</v>
      </c>
      <c r="L18" s="203">
        <f t="shared" si="8"/>
        <v>0</v>
      </c>
      <c r="M18" s="203">
        <f t="shared" si="9"/>
        <v>0</v>
      </c>
      <c r="N18" s="203">
        <f t="shared" si="10"/>
        <v>0</v>
      </c>
      <c r="O18" s="203">
        <f t="shared" si="11"/>
        <v>0</v>
      </c>
      <c r="P18" s="348">
        <f t="shared" si="12"/>
        <v>40</v>
      </c>
      <c r="Q18" s="221">
        <v>6</v>
      </c>
      <c r="R18" s="358">
        <f>SUM(S18:X18)</f>
        <v>34</v>
      </c>
      <c r="S18" s="221">
        <v>20</v>
      </c>
      <c r="T18" s="221">
        <v>14</v>
      </c>
      <c r="U18" s="75"/>
      <c r="V18" s="221"/>
      <c r="W18" s="221"/>
      <c r="X18" s="221"/>
      <c r="Y18" s="348"/>
      <c r="Z18" s="221"/>
      <c r="AA18" s="221"/>
      <c r="AB18" s="221"/>
      <c r="AC18" s="221"/>
      <c r="AD18" s="221"/>
      <c r="AE18" s="221"/>
      <c r="AF18" s="221"/>
      <c r="AG18" s="221"/>
      <c r="AH18" s="348"/>
      <c r="AI18" s="351"/>
      <c r="AJ18" s="353"/>
      <c r="AK18" s="349"/>
      <c r="AL18" s="349"/>
      <c r="AM18" s="350"/>
      <c r="AN18" s="350"/>
      <c r="AO18" s="350"/>
      <c r="AP18" s="350"/>
      <c r="AQ18" s="348"/>
      <c r="AR18" s="350"/>
      <c r="AS18" s="351"/>
      <c r="AT18" s="350"/>
      <c r="AU18" s="350"/>
      <c r="AV18" s="350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371">
        <f t="shared" si="13"/>
        <v>40</v>
      </c>
      <c r="BS18" s="364">
        <v>36</v>
      </c>
      <c r="BT18" s="364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s="64" customFormat="1" ht="25.5" customHeight="1">
      <c r="A19" s="31" t="s">
        <v>484</v>
      </c>
      <c r="B19" s="65" t="s">
        <v>486</v>
      </c>
      <c r="C19" s="31"/>
      <c r="D19" s="36">
        <v>2</v>
      </c>
      <c r="E19" s="36"/>
      <c r="F19" s="36"/>
      <c r="G19" s="203">
        <f t="shared" si="3"/>
        <v>36</v>
      </c>
      <c r="H19" s="203">
        <f t="shared" si="4"/>
        <v>14</v>
      </c>
      <c r="I19" s="203">
        <f t="shared" si="5"/>
        <v>36</v>
      </c>
      <c r="J19" s="203">
        <f t="shared" si="6"/>
        <v>16</v>
      </c>
      <c r="K19" s="203">
        <f t="shared" si="7"/>
        <v>6</v>
      </c>
      <c r="L19" s="203">
        <f t="shared" si="8"/>
        <v>0</v>
      </c>
      <c r="M19" s="203">
        <f t="shared" si="9"/>
        <v>0</v>
      </c>
      <c r="N19" s="203">
        <f t="shared" si="10"/>
        <v>0</v>
      </c>
      <c r="O19" s="203">
        <f t="shared" si="11"/>
        <v>0</v>
      </c>
      <c r="P19" s="348"/>
      <c r="Q19" s="221"/>
      <c r="R19" s="221"/>
      <c r="S19" s="221"/>
      <c r="T19" s="221"/>
      <c r="U19" s="77"/>
      <c r="V19" s="221"/>
      <c r="W19" s="221"/>
      <c r="X19" s="221"/>
      <c r="Y19" s="348">
        <f>Z19+AA19+AF19+AG19</f>
        <v>36</v>
      </c>
      <c r="Z19" s="221">
        <v>14</v>
      </c>
      <c r="AA19" s="358">
        <v>22</v>
      </c>
      <c r="AB19" s="221">
        <v>16</v>
      </c>
      <c r="AC19" s="221">
        <v>6</v>
      </c>
      <c r="AD19" s="221"/>
      <c r="AE19" s="221"/>
      <c r="AF19" s="221"/>
      <c r="AG19" s="221"/>
      <c r="AH19" s="348"/>
      <c r="AI19" s="351"/>
      <c r="AJ19" s="351"/>
      <c r="AK19" s="349"/>
      <c r="AL19" s="349"/>
      <c r="AM19" s="350"/>
      <c r="AN19" s="350"/>
      <c r="AO19" s="350"/>
      <c r="AP19" s="350"/>
      <c r="AQ19" s="348"/>
      <c r="AR19" s="350"/>
      <c r="AS19" s="351"/>
      <c r="AT19" s="350"/>
      <c r="AU19" s="350"/>
      <c r="AV19" s="350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371">
        <f t="shared" si="13"/>
        <v>36</v>
      </c>
      <c r="BS19" s="364">
        <v>36</v>
      </c>
      <c r="BT19" s="364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s="64" customFormat="1" ht="25.5" customHeight="1">
      <c r="A20" s="167" t="s">
        <v>487</v>
      </c>
      <c r="B20" s="167" t="s">
        <v>132</v>
      </c>
      <c r="C20" s="167" t="s">
        <v>464</v>
      </c>
      <c r="D20" s="167" t="s">
        <v>470</v>
      </c>
      <c r="E20" s="167" t="s">
        <v>488</v>
      </c>
      <c r="F20" s="167" t="s">
        <v>464</v>
      </c>
      <c r="G20" s="108">
        <f>G21+G22</f>
        <v>352</v>
      </c>
      <c r="H20" s="108">
        <f aca="true" t="shared" si="14" ref="H20:O20">H21+H22</f>
        <v>78</v>
      </c>
      <c r="I20" s="108">
        <f t="shared" si="14"/>
        <v>320</v>
      </c>
      <c r="J20" s="108">
        <f t="shared" si="14"/>
        <v>224</v>
      </c>
      <c r="K20" s="108">
        <f t="shared" si="14"/>
        <v>0</v>
      </c>
      <c r="L20" s="108">
        <f t="shared" si="14"/>
        <v>32</v>
      </c>
      <c r="M20" s="108">
        <f t="shared" si="14"/>
        <v>0</v>
      </c>
      <c r="N20" s="108">
        <f t="shared" si="14"/>
        <v>18</v>
      </c>
      <c r="O20" s="108">
        <f t="shared" si="14"/>
        <v>0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371">
        <f t="shared" si="13"/>
        <v>0</v>
      </c>
      <c r="BS20" s="364"/>
      <c r="BT20" s="364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s="64" customFormat="1" ht="25.5" customHeight="1">
      <c r="A21" s="31" t="s">
        <v>497</v>
      </c>
      <c r="B21" s="65" t="s">
        <v>139</v>
      </c>
      <c r="C21" s="31"/>
      <c r="D21" s="36">
        <v>1</v>
      </c>
      <c r="E21" s="36">
        <v>2</v>
      </c>
      <c r="F21" s="36"/>
      <c r="G21" s="203">
        <f>P21+Y21</f>
        <v>252</v>
      </c>
      <c r="H21" s="203">
        <f>Q21+Z21</f>
        <v>56</v>
      </c>
      <c r="I21" s="203">
        <f>R21+Y21</f>
        <v>230</v>
      </c>
      <c r="J21" s="203">
        <f aca="true" t="shared" si="15" ref="J21:O22">S21+AB21</f>
        <v>178</v>
      </c>
      <c r="K21" s="203">
        <f t="shared" si="15"/>
        <v>0</v>
      </c>
      <c r="L21" s="203">
        <f t="shared" si="15"/>
        <v>0</v>
      </c>
      <c r="M21" s="203">
        <f t="shared" si="15"/>
        <v>0</v>
      </c>
      <c r="N21" s="203">
        <f t="shared" si="15"/>
        <v>18</v>
      </c>
      <c r="O21" s="203">
        <f t="shared" si="15"/>
        <v>0</v>
      </c>
      <c r="P21" s="348">
        <f>Q21+R21+W21+X21</f>
        <v>90</v>
      </c>
      <c r="Q21" s="221">
        <v>22</v>
      </c>
      <c r="R21" s="358">
        <v>68</v>
      </c>
      <c r="S21" s="221">
        <v>68</v>
      </c>
      <c r="T21" s="221"/>
      <c r="U21" s="221"/>
      <c r="V21" s="75"/>
      <c r="W21" s="75"/>
      <c r="X21" s="75"/>
      <c r="Y21" s="348">
        <f>Z21+AA21+AF21+AG21</f>
        <v>162</v>
      </c>
      <c r="Z21" s="221">
        <v>34</v>
      </c>
      <c r="AA21" s="359">
        <v>110</v>
      </c>
      <c r="AB21" s="221">
        <v>110</v>
      </c>
      <c r="AC21" s="221"/>
      <c r="AD21" s="221"/>
      <c r="AE21" s="221"/>
      <c r="AF21" s="221">
        <v>18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371">
        <f t="shared" si="13"/>
        <v>234</v>
      </c>
      <c r="BS21" s="364">
        <v>234</v>
      </c>
      <c r="BT21" s="364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1:88" s="64" customFormat="1" ht="25.5" customHeight="1">
      <c r="A22" s="31" t="s">
        <v>489</v>
      </c>
      <c r="B22" s="65" t="s">
        <v>172</v>
      </c>
      <c r="C22" s="31"/>
      <c r="D22" s="36">
        <v>2</v>
      </c>
      <c r="E22" s="36"/>
      <c r="F22" s="36"/>
      <c r="G22" s="203">
        <f>P22+Y22</f>
        <v>100</v>
      </c>
      <c r="H22" s="203">
        <f>Q22+Z22</f>
        <v>22</v>
      </c>
      <c r="I22" s="203">
        <f>R22+Y22</f>
        <v>90</v>
      </c>
      <c r="J22" s="203">
        <f t="shared" si="15"/>
        <v>46</v>
      </c>
      <c r="K22" s="203">
        <f t="shared" si="15"/>
        <v>0</v>
      </c>
      <c r="L22" s="203">
        <f t="shared" si="15"/>
        <v>32</v>
      </c>
      <c r="M22" s="203">
        <f t="shared" si="15"/>
        <v>0</v>
      </c>
      <c r="N22" s="203">
        <f t="shared" si="15"/>
        <v>0</v>
      </c>
      <c r="O22" s="203">
        <f t="shared" si="15"/>
        <v>0</v>
      </c>
      <c r="P22" s="348">
        <f>Q22+R22+W22+X22</f>
        <v>44</v>
      </c>
      <c r="Q22" s="221">
        <v>10</v>
      </c>
      <c r="R22" s="221">
        <f>SUM(S22:W22)</f>
        <v>34</v>
      </c>
      <c r="S22" s="221">
        <v>34</v>
      </c>
      <c r="T22" s="221"/>
      <c r="U22" s="221"/>
      <c r="V22" s="75"/>
      <c r="W22" s="75"/>
      <c r="X22" s="75"/>
      <c r="Y22" s="348">
        <f>Z22+AA22+AF22+AG22</f>
        <v>56</v>
      </c>
      <c r="Z22" s="221">
        <v>12</v>
      </c>
      <c r="AA22" s="358">
        <v>44</v>
      </c>
      <c r="AB22" s="221">
        <v>12</v>
      </c>
      <c r="AC22" s="221"/>
      <c r="AD22" s="221">
        <v>32</v>
      </c>
      <c r="AE22" s="221"/>
      <c r="AF22" s="221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371">
        <f t="shared" si="13"/>
        <v>100</v>
      </c>
      <c r="BS22" s="364">
        <v>100</v>
      </c>
      <c r="BT22" s="364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</row>
    <row r="23" spans="1:88" s="64" customFormat="1" ht="25.5" customHeight="1">
      <c r="A23" s="167" t="s">
        <v>490</v>
      </c>
      <c r="B23" s="167" t="s">
        <v>491</v>
      </c>
      <c r="C23" s="167" t="s">
        <v>464</v>
      </c>
      <c r="D23" s="167" t="s">
        <v>488</v>
      </c>
      <c r="E23" s="167" t="s">
        <v>464</v>
      </c>
      <c r="F23" s="167" t="s">
        <v>464</v>
      </c>
      <c r="G23" s="108">
        <f>G24</f>
        <v>98</v>
      </c>
      <c r="H23" s="108">
        <f aca="true" t="shared" si="16" ref="H23:O23">H24</f>
        <v>20</v>
      </c>
      <c r="I23" s="108">
        <f t="shared" si="16"/>
        <v>88</v>
      </c>
      <c r="J23" s="108">
        <f t="shared" si="16"/>
        <v>58</v>
      </c>
      <c r="K23" s="108">
        <f t="shared" si="16"/>
        <v>0</v>
      </c>
      <c r="L23" s="108">
        <f t="shared" si="16"/>
        <v>0</v>
      </c>
      <c r="M23" s="108">
        <f t="shared" si="16"/>
        <v>20</v>
      </c>
      <c r="N23" s="108">
        <f t="shared" si="16"/>
        <v>0</v>
      </c>
      <c r="O23" s="108">
        <f t="shared" si="16"/>
        <v>0</v>
      </c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371">
        <f t="shared" si="13"/>
        <v>0</v>
      </c>
      <c r="BS23" s="364"/>
      <c r="BT23" s="364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</row>
    <row r="24" spans="1:88" s="64" customFormat="1" ht="25.5" customHeight="1">
      <c r="A24" s="31" t="s">
        <v>498</v>
      </c>
      <c r="B24" s="65" t="s">
        <v>499</v>
      </c>
      <c r="C24" s="31"/>
      <c r="D24" s="36">
        <v>2</v>
      </c>
      <c r="E24" s="36"/>
      <c r="F24" s="36"/>
      <c r="G24" s="203">
        <f>P24+Y24</f>
        <v>98</v>
      </c>
      <c r="H24" s="203">
        <f>Q24+Z24</f>
        <v>20</v>
      </c>
      <c r="I24" s="203">
        <f>R24+Y24</f>
        <v>88</v>
      </c>
      <c r="J24" s="203">
        <f aca="true" t="shared" si="17" ref="J24:O24">S24+AB24</f>
        <v>58</v>
      </c>
      <c r="K24" s="203">
        <f t="shared" si="17"/>
        <v>0</v>
      </c>
      <c r="L24" s="203">
        <f t="shared" si="17"/>
        <v>0</v>
      </c>
      <c r="M24" s="203">
        <f t="shared" si="17"/>
        <v>20</v>
      </c>
      <c r="N24" s="203">
        <f t="shared" si="17"/>
        <v>0</v>
      </c>
      <c r="O24" s="203">
        <f t="shared" si="17"/>
        <v>0</v>
      </c>
      <c r="P24" s="348">
        <f>Q24+R24+W24+X24</f>
        <v>44</v>
      </c>
      <c r="Q24" s="221">
        <v>10</v>
      </c>
      <c r="R24" s="221">
        <v>34</v>
      </c>
      <c r="S24" s="221">
        <v>24</v>
      </c>
      <c r="T24" s="221"/>
      <c r="U24" s="221"/>
      <c r="V24" s="221">
        <v>10</v>
      </c>
      <c r="W24" s="221"/>
      <c r="X24" s="221"/>
      <c r="Y24" s="348">
        <f>Z24+AA24+AF24+AG24</f>
        <v>54</v>
      </c>
      <c r="Z24" s="221">
        <v>10</v>
      </c>
      <c r="AA24" s="358">
        <v>44</v>
      </c>
      <c r="AB24" s="221">
        <v>34</v>
      </c>
      <c r="AC24" s="221"/>
      <c r="AD24" s="221"/>
      <c r="AE24" s="221">
        <v>10</v>
      </c>
      <c r="AF24" s="221"/>
      <c r="AG24" s="75"/>
      <c r="AH24" s="348"/>
      <c r="AI24" s="351"/>
      <c r="AJ24" s="351"/>
      <c r="AK24" s="354"/>
      <c r="AL24" s="350"/>
      <c r="AM24" s="350"/>
      <c r="AN24" s="350"/>
      <c r="AO24" s="350"/>
      <c r="AP24" s="350"/>
      <c r="AQ24" s="350"/>
      <c r="AR24" s="350"/>
      <c r="AS24" s="351"/>
      <c r="AT24" s="350"/>
      <c r="AU24" s="350"/>
      <c r="AV24" s="350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371">
        <f t="shared" si="13"/>
        <v>98</v>
      </c>
      <c r="BS24" s="364">
        <v>160</v>
      </c>
      <c r="BT24" s="364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s="64" customFormat="1" ht="25.5" customHeight="1">
      <c r="A25" s="99" t="s">
        <v>38</v>
      </c>
      <c r="B25" s="100" t="s">
        <v>39</v>
      </c>
      <c r="C25" s="167" t="s">
        <v>464</v>
      </c>
      <c r="D25" s="191">
        <v>8</v>
      </c>
      <c r="E25" s="101">
        <v>0</v>
      </c>
      <c r="F25" s="101">
        <v>0</v>
      </c>
      <c r="G25" s="102">
        <f>SUM(G26:G30)</f>
        <v>424</v>
      </c>
      <c r="H25" s="102">
        <f aca="true" t="shared" si="18" ref="H25:O25">SUM(H26:H30)</f>
        <v>46</v>
      </c>
      <c r="I25" s="102">
        <f t="shared" si="18"/>
        <v>378</v>
      </c>
      <c r="J25" s="102">
        <f t="shared" si="18"/>
        <v>92</v>
      </c>
      <c r="K25" s="102">
        <f t="shared" si="18"/>
        <v>286</v>
      </c>
      <c r="L25" s="102">
        <f t="shared" si="18"/>
        <v>0</v>
      </c>
      <c r="M25" s="102">
        <f t="shared" si="18"/>
        <v>0</v>
      </c>
      <c r="N25" s="102">
        <f t="shared" si="18"/>
        <v>0</v>
      </c>
      <c r="O25" s="102">
        <f t="shared" si="18"/>
        <v>0</v>
      </c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364">
        <f>SUM(BR9:BR24)</f>
        <v>1404</v>
      </c>
      <c r="BS25" s="364">
        <f>SUM(BS9:BS24)</f>
        <v>1404</v>
      </c>
      <c r="BT25" s="364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70" s="165" customFormat="1" ht="25.5" customHeight="1">
      <c r="A26" s="98" t="s">
        <v>40</v>
      </c>
      <c r="B26" s="78" t="s">
        <v>41</v>
      </c>
      <c r="C26" s="168"/>
      <c r="D26" s="190">
        <v>3</v>
      </c>
      <c r="E26" s="77"/>
      <c r="F26" s="77"/>
      <c r="G26" s="203">
        <f>H26+I26+O26+N26</f>
        <v>48</v>
      </c>
      <c r="H26" s="203">
        <f>AI26+AR26+BA26+BJ26</f>
        <v>16</v>
      </c>
      <c r="I26" s="203">
        <f>J26+K26+L26+M26</f>
        <v>32</v>
      </c>
      <c r="J26" s="203">
        <f aca="true" t="shared" si="19" ref="J26:O30">AK26+AT26+BC26+BL26</f>
        <v>24</v>
      </c>
      <c r="K26" s="203">
        <f t="shared" si="19"/>
        <v>8</v>
      </c>
      <c r="L26" s="203">
        <f t="shared" si="19"/>
        <v>0</v>
      </c>
      <c r="M26" s="203">
        <f t="shared" si="19"/>
        <v>0</v>
      </c>
      <c r="N26" s="203">
        <f t="shared" si="19"/>
        <v>0</v>
      </c>
      <c r="O26" s="213">
        <f t="shared" si="19"/>
        <v>0</v>
      </c>
      <c r="P26" s="80"/>
      <c r="Q26" s="80"/>
      <c r="R26" s="80"/>
      <c r="S26" s="80"/>
      <c r="T26" s="80"/>
      <c r="U26" s="80"/>
      <c r="V26" s="80"/>
      <c r="W26" s="80"/>
      <c r="X26" s="96"/>
      <c r="Y26" s="80"/>
      <c r="Z26" s="80"/>
      <c r="AA26" s="80"/>
      <c r="AB26" s="80"/>
      <c r="AC26" s="80"/>
      <c r="AD26" s="80"/>
      <c r="AE26" s="80"/>
      <c r="AF26" s="80"/>
      <c r="AG26" s="96"/>
      <c r="AH26" s="80">
        <f>AI26+AJ26+AO26+AP26</f>
        <v>48</v>
      </c>
      <c r="AI26" s="80">
        <v>16</v>
      </c>
      <c r="AJ26" s="183">
        <v>32</v>
      </c>
      <c r="AK26" s="80">
        <v>24</v>
      </c>
      <c r="AL26" s="80">
        <v>8</v>
      </c>
      <c r="AM26" s="80"/>
      <c r="AN26" s="80"/>
      <c r="AO26" s="80"/>
      <c r="AP26" s="96"/>
      <c r="AQ26" s="80">
        <f>AR26+AS26+AX26+AY26</f>
        <v>0</v>
      </c>
      <c r="AR26" s="80"/>
      <c r="AS26" s="80"/>
      <c r="AT26" s="80"/>
      <c r="AU26" s="80"/>
      <c r="AV26" s="80"/>
      <c r="AW26" s="80"/>
      <c r="AX26" s="80"/>
      <c r="AY26" s="96"/>
      <c r="AZ26" s="80">
        <f>BA26+BB26+BG26+BH26</f>
        <v>0</v>
      </c>
      <c r="BA26" s="80"/>
      <c r="BB26" s="80"/>
      <c r="BC26" s="80"/>
      <c r="BD26" s="80"/>
      <c r="BE26" s="80"/>
      <c r="BF26" s="80"/>
      <c r="BG26" s="80"/>
      <c r="BH26" s="80"/>
      <c r="BI26" s="80">
        <f>BJ26+BK26+BP26+BQ26</f>
        <v>0</v>
      </c>
      <c r="BJ26" s="80"/>
      <c r="BK26" s="80"/>
      <c r="BL26" s="80"/>
      <c r="BM26" s="80"/>
      <c r="BN26" s="80"/>
      <c r="BO26" s="80"/>
      <c r="BP26" s="80"/>
      <c r="BQ26" s="80"/>
      <c r="BR26" s="372"/>
    </row>
    <row r="27" spans="1:70" s="165" customFormat="1" ht="25.5" customHeight="1">
      <c r="A27" s="98" t="s">
        <v>42</v>
      </c>
      <c r="B27" s="78" t="s">
        <v>43</v>
      </c>
      <c r="C27" s="168"/>
      <c r="D27" s="190">
        <v>3</v>
      </c>
      <c r="E27" s="77"/>
      <c r="F27" s="77"/>
      <c r="G27" s="203">
        <f>H27+I27+O27+N27</f>
        <v>48</v>
      </c>
      <c r="H27" s="203">
        <f>AI27+AR27+BA27+BJ27</f>
        <v>16</v>
      </c>
      <c r="I27" s="203">
        <f>J27+K27+L27+M27</f>
        <v>32</v>
      </c>
      <c r="J27" s="203">
        <f t="shared" si="19"/>
        <v>24</v>
      </c>
      <c r="K27" s="203">
        <f t="shared" si="19"/>
        <v>8</v>
      </c>
      <c r="L27" s="203">
        <f t="shared" si="19"/>
        <v>0</v>
      </c>
      <c r="M27" s="203">
        <f t="shared" si="19"/>
        <v>0</v>
      </c>
      <c r="N27" s="203">
        <f t="shared" si="19"/>
        <v>0</v>
      </c>
      <c r="O27" s="213">
        <f t="shared" si="19"/>
        <v>0</v>
      </c>
      <c r="P27" s="80"/>
      <c r="Q27" s="80"/>
      <c r="R27" s="80"/>
      <c r="S27" s="80"/>
      <c r="T27" s="80"/>
      <c r="U27" s="80"/>
      <c r="V27" s="80"/>
      <c r="W27" s="80"/>
      <c r="X27" s="96"/>
      <c r="Y27" s="80"/>
      <c r="Z27" s="80"/>
      <c r="AA27" s="80"/>
      <c r="AB27" s="80"/>
      <c r="AC27" s="80"/>
      <c r="AD27" s="80"/>
      <c r="AE27" s="80"/>
      <c r="AF27" s="80"/>
      <c r="AG27" s="96"/>
      <c r="AH27" s="80">
        <f>AI27+AJ27+AO27+AP27</f>
        <v>48</v>
      </c>
      <c r="AI27" s="80">
        <v>16</v>
      </c>
      <c r="AJ27" s="183">
        <v>32</v>
      </c>
      <c r="AK27" s="80">
        <v>24</v>
      </c>
      <c r="AL27" s="80">
        <v>8</v>
      </c>
      <c r="AM27" s="80"/>
      <c r="AN27" s="80"/>
      <c r="AO27" s="80"/>
      <c r="AP27" s="96"/>
      <c r="AQ27" s="80">
        <f>AR27+AS27+AX27+AY27</f>
        <v>0</v>
      </c>
      <c r="AR27" s="80"/>
      <c r="AS27" s="80"/>
      <c r="AT27" s="80"/>
      <c r="AU27" s="80"/>
      <c r="AV27" s="80"/>
      <c r="AW27" s="80"/>
      <c r="AX27" s="80"/>
      <c r="AY27" s="96"/>
      <c r="AZ27" s="80">
        <f>BA27+BB27+BG27+BH27</f>
        <v>0</v>
      </c>
      <c r="BA27" s="80"/>
      <c r="BB27" s="80"/>
      <c r="BC27" s="80"/>
      <c r="BD27" s="80"/>
      <c r="BE27" s="80"/>
      <c r="BF27" s="80"/>
      <c r="BG27" s="80"/>
      <c r="BH27" s="80"/>
      <c r="BI27" s="80">
        <f>BJ27+BK27+BP27+BQ27</f>
        <v>0</v>
      </c>
      <c r="BJ27" s="80"/>
      <c r="BK27" s="80"/>
      <c r="BL27" s="80"/>
      <c r="BM27" s="80"/>
      <c r="BN27" s="80"/>
      <c r="BO27" s="80"/>
      <c r="BP27" s="80"/>
      <c r="BQ27" s="80"/>
      <c r="BR27" s="372"/>
    </row>
    <row r="28" spans="1:70" s="165" customFormat="1" ht="25.5" customHeight="1">
      <c r="A28" s="98" t="s">
        <v>44</v>
      </c>
      <c r="B28" s="78" t="s">
        <v>319</v>
      </c>
      <c r="C28" s="168"/>
      <c r="D28" s="190">
        <v>3.6</v>
      </c>
      <c r="E28" s="77"/>
      <c r="F28" s="77"/>
      <c r="G28" s="203">
        <f>H28+I28+O28+N28</f>
        <v>120</v>
      </c>
      <c r="H28" s="203">
        <f>AI28+AR28+BA28+BJ28</f>
        <v>8</v>
      </c>
      <c r="I28" s="203">
        <f>J28+K28+L28+M28</f>
        <v>112</v>
      </c>
      <c r="J28" s="203">
        <f t="shared" si="19"/>
        <v>0</v>
      </c>
      <c r="K28" s="203">
        <f t="shared" si="19"/>
        <v>112</v>
      </c>
      <c r="L28" s="203">
        <f t="shared" si="19"/>
        <v>0</v>
      </c>
      <c r="M28" s="203">
        <f t="shared" si="19"/>
        <v>0</v>
      </c>
      <c r="N28" s="203">
        <f t="shared" si="19"/>
        <v>0</v>
      </c>
      <c r="O28" s="213">
        <f t="shared" si="19"/>
        <v>0</v>
      </c>
      <c r="P28" s="80"/>
      <c r="Q28" s="80"/>
      <c r="R28" s="80"/>
      <c r="S28" s="80"/>
      <c r="T28" s="80"/>
      <c r="U28" s="80"/>
      <c r="V28" s="80"/>
      <c r="W28" s="80"/>
      <c r="X28" s="96"/>
      <c r="Y28" s="80"/>
      <c r="Z28" s="80"/>
      <c r="AA28" s="80"/>
      <c r="AB28" s="80"/>
      <c r="AC28" s="80"/>
      <c r="AD28" s="80"/>
      <c r="AE28" s="80"/>
      <c r="AF28" s="80"/>
      <c r="AG28" s="96"/>
      <c r="AH28" s="80">
        <f>AI28+AJ28+AO28+AP28</f>
        <v>34</v>
      </c>
      <c r="AI28" s="80">
        <v>2</v>
      </c>
      <c r="AJ28" s="80">
        <v>32</v>
      </c>
      <c r="AK28" s="80"/>
      <c r="AL28" s="80">
        <v>32</v>
      </c>
      <c r="AM28" s="80"/>
      <c r="AN28" s="80"/>
      <c r="AO28" s="80"/>
      <c r="AP28" s="96"/>
      <c r="AQ28" s="80">
        <f>AR28+AS28+AX28+AY28</f>
        <v>36</v>
      </c>
      <c r="AR28" s="80">
        <v>2</v>
      </c>
      <c r="AS28" s="183">
        <v>34</v>
      </c>
      <c r="AT28" s="80"/>
      <c r="AU28" s="80">
        <v>34</v>
      </c>
      <c r="AV28" s="80"/>
      <c r="AW28" s="80"/>
      <c r="AX28" s="80"/>
      <c r="AY28" s="96"/>
      <c r="AZ28" s="80">
        <f>BA28+BB28+BG28+BH28</f>
        <v>36</v>
      </c>
      <c r="BA28" s="80">
        <v>2</v>
      </c>
      <c r="BB28" s="80">
        <v>34</v>
      </c>
      <c r="BC28" s="80"/>
      <c r="BD28" s="80">
        <v>34</v>
      </c>
      <c r="BE28" s="80"/>
      <c r="BF28" s="80"/>
      <c r="BG28" s="80"/>
      <c r="BH28" s="80"/>
      <c r="BI28" s="80">
        <f>BJ28+BK28+BP28+BQ28</f>
        <v>14</v>
      </c>
      <c r="BJ28" s="80">
        <v>2</v>
      </c>
      <c r="BK28" s="183">
        <v>12</v>
      </c>
      <c r="BL28" s="80"/>
      <c r="BM28" s="80">
        <v>12</v>
      </c>
      <c r="BN28" s="80"/>
      <c r="BO28" s="80"/>
      <c r="BP28" s="80"/>
      <c r="BQ28" s="80"/>
      <c r="BR28" s="372"/>
    </row>
    <row r="29" spans="1:70" s="165" customFormat="1" ht="25.5" customHeight="1">
      <c r="A29" s="98" t="s">
        <v>46</v>
      </c>
      <c r="B29" s="78" t="s">
        <v>332</v>
      </c>
      <c r="C29" s="168"/>
      <c r="D29" s="168" t="s">
        <v>510</v>
      </c>
      <c r="E29" s="77"/>
      <c r="F29" s="77"/>
      <c r="G29" s="203">
        <f>H29+I29+O29+N29</f>
        <v>162</v>
      </c>
      <c r="H29" s="203">
        <f>AI29+AR29+BA29+BJ29</f>
        <v>0</v>
      </c>
      <c r="I29" s="203">
        <f>J29+K29+L29+M29</f>
        <v>162</v>
      </c>
      <c r="J29" s="203">
        <f t="shared" si="19"/>
        <v>4</v>
      </c>
      <c r="K29" s="203">
        <f t="shared" si="19"/>
        <v>158</v>
      </c>
      <c r="L29" s="203">
        <f t="shared" si="19"/>
        <v>0</v>
      </c>
      <c r="M29" s="203">
        <f t="shared" si="19"/>
        <v>0</v>
      </c>
      <c r="N29" s="203">
        <f t="shared" si="19"/>
        <v>0</v>
      </c>
      <c r="O29" s="213">
        <f t="shared" si="19"/>
        <v>0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96"/>
      <c r="AH29" s="80">
        <f>AI29+AJ29+AO29+AP29</f>
        <v>48</v>
      </c>
      <c r="AI29" s="80"/>
      <c r="AJ29" s="80">
        <v>48</v>
      </c>
      <c r="AK29" s="80">
        <v>2</v>
      </c>
      <c r="AL29" s="80">
        <v>46</v>
      </c>
      <c r="AM29" s="80"/>
      <c r="AN29" s="80"/>
      <c r="AO29" s="80"/>
      <c r="AP29" s="80"/>
      <c r="AQ29" s="80">
        <f>AR29+AS29+AX29+AY29</f>
        <v>51</v>
      </c>
      <c r="AR29" s="80"/>
      <c r="AS29" s="80">
        <v>51</v>
      </c>
      <c r="AT29" s="80"/>
      <c r="AU29" s="80">
        <v>51</v>
      </c>
      <c r="AV29" s="80"/>
      <c r="AW29" s="80"/>
      <c r="AX29" s="80"/>
      <c r="AY29" s="96"/>
      <c r="AZ29" s="80">
        <f>BA29+BB29+BG29+BH29</f>
        <v>51</v>
      </c>
      <c r="BA29" s="80"/>
      <c r="BB29" s="80">
        <v>51</v>
      </c>
      <c r="BC29" s="80">
        <v>2</v>
      </c>
      <c r="BD29" s="80">
        <v>49</v>
      </c>
      <c r="BE29" s="80"/>
      <c r="BF29" s="80"/>
      <c r="BG29" s="80"/>
      <c r="BH29" s="80"/>
      <c r="BI29" s="80">
        <f>BJ29+BK29+BP29+BQ29</f>
        <v>12</v>
      </c>
      <c r="BJ29" s="80"/>
      <c r="BK29" s="80">
        <v>12</v>
      </c>
      <c r="BL29" s="80"/>
      <c r="BM29" s="80">
        <v>12</v>
      </c>
      <c r="BN29" s="80"/>
      <c r="BO29" s="80"/>
      <c r="BP29" s="80"/>
      <c r="BQ29" s="80"/>
      <c r="BR29" s="372"/>
    </row>
    <row r="30" spans="1:70" s="165" customFormat="1" ht="25.5" customHeight="1">
      <c r="A30" s="98" t="s">
        <v>101</v>
      </c>
      <c r="B30" s="78" t="s">
        <v>338</v>
      </c>
      <c r="C30" s="168"/>
      <c r="D30" s="190">
        <v>6</v>
      </c>
      <c r="E30" s="77"/>
      <c r="F30" s="77"/>
      <c r="G30" s="203">
        <f>H30+I30+O30+N30</f>
        <v>46</v>
      </c>
      <c r="H30" s="203">
        <f>AI30+AR30+BA30+BJ30</f>
        <v>6</v>
      </c>
      <c r="I30" s="203">
        <f>J30+K30+L30+M30</f>
        <v>40</v>
      </c>
      <c r="J30" s="203">
        <f t="shared" si="19"/>
        <v>40</v>
      </c>
      <c r="K30" s="203">
        <f t="shared" si="19"/>
        <v>0</v>
      </c>
      <c r="L30" s="203">
        <f t="shared" si="19"/>
        <v>0</v>
      </c>
      <c r="M30" s="203">
        <f t="shared" si="19"/>
        <v>0</v>
      </c>
      <c r="N30" s="203">
        <f t="shared" si="19"/>
        <v>0</v>
      </c>
      <c r="O30" s="213">
        <f t="shared" si="19"/>
        <v>0</v>
      </c>
      <c r="P30" s="80">
        <f>Q30+R30+W30+X30</f>
        <v>0</v>
      </c>
      <c r="Q30" s="80"/>
      <c r="R30" s="80">
        <f>S30+T30+U30+V30+W30</f>
        <v>0</v>
      </c>
      <c r="S30" s="80"/>
      <c r="T30" s="80"/>
      <c r="U30" s="80"/>
      <c r="V30" s="80"/>
      <c r="W30" s="80"/>
      <c r="X30" s="80"/>
      <c r="Y30" s="80">
        <f>Z30+AA30+AF30+AG30</f>
        <v>0</v>
      </c>
      <c r="Z30" s="80"/>
      <c r="AA30" s="80"/>
      <c r="AB30" s="80"/>
      <c r="AC30" s="80"/>
      <c r="AD30" s="80"/>
      <c r="AE30" s="80"/>
      <c r="AF30" s="80"/>
      <c r="AG30" s="96"/>
      <c r="AH30" s="80">
        <f>AI30+AJ30+AO30+AP30</f>
        <v>0</v>
      </c>
      <c r="AI30" s="80"/>
      <c r="AJ30" s="80">
        <f>AK30+AL30+AM30+AN30+AO30</f>
        <v>0</v>
      </c>
      <c r="AK30" s="80"/>
      <c r="AL30" s="80"/>
      <c r="AM30" s="80"/>
      <c r="AN30" s="80"/>
      <c r="AO30" s="80"/>
      <c r="AP30" s="80"/>
      <c r="AQ30" s="80">
        <f>AR30+AS30+AX30+AY30</f>
        <v>0</v>
      </c>
      <c r="AR30" s="80"/>
      <c r="AS30" s="80"/>
      <c r="AT30" s="80"/>
      <c r="AU30" s="80"/>
      <c r="AV30" s="80"/>
      <c r="AW30" s="80"/>
      <c r="AX30" s="80"/>
      <c r="AY30" s="96"/>
      <c r="AZ30" s="80">
        <f>BA30+BB30+BG30+BH30</f>
        <v>38</v>
      </c>
      <c r="BA30" s="80">
        <v>4</v>
      </c>
      <c r="BB30" s="80">
        <v>34</v>
      </c>
      <c r="BC30" s="80">
        <v>34</v>
      </c>
      <c r="BD30" s="80"/>
      <c r="BE30" s="80"/>
      <c r="BF30" s="80"/>
      <c r="BG30" s="80"/>
      <c r="BH30" s="80"/>
      <c r="BI30" s="80">
        <f>BJ30+BK30+BP30+BQ30</f>
        <v>8</v>
      </c>
      <c r="BJ30" s="80">
        <v>2</v>
      </c>
      <c r="BK30" s="183">
        <v>6</v>
      </c>
      <c r="BL30" s="80">
        <v>6</v>
      </c>
      <c r="BM30" s="80"/>
      <c r="BN30" s="80"/>
      <c r="BO30" s="80"/>
      <c r="BP30" s="80"/>
      <c r="BQ30" s="80"/>
      <c r="BR30" s="372"/>
    </row>
    <row r="31" spans="1:70" s="64" customFormat="1" ht="25.5" customHeight="1">
      <c r="A31" s="99" t="s">
        <v>48</v>
      </c>
      <c r="B31" s="100" t="s">
        <v>49</v>
      </c>
      <c r="C31" s="167" t="s">
        <v>464</v>
      </c>
      <c r="D31" s="191">
        <v>2</v>
      </c>
      <c r="E31" s="101">
        <v>0</v>
      </c>
      <c r="F31" s="101">
        <v>0</v>
      </c>
      <c r="G31" s="103">
        <f>G32+G33</f>
        <v>108</v>
      </c>
      <c r="H31" s="103">
        <f aca="true" t="shared" si="20" ref="H31:O31">H32+H33</f>
        <v>12</v>
      </c>
      <c r="I31" s="103">
        <f t="shared" si="20"/>
        <v>96</v>
      </c>
      <c r="J31" s="103">
        <f t="shared" si="20"/>
        <v>48</v>
      </c>
      <c r="K31" s="103">
        <f t="shared" si="20"/>
        <v>48</v>
      </c>
      <c r="L31" s="103">
        <f t="shared" si="20"/>
        <v>0</v>
      </c>
      <c r="M31" s="103">
        <f t="shared" si="20"/>
        <v>0</v>
      </c>
      <c r="N31" s="103">
        <f t="shared" si="20"/>
        <v>0</v>
      </c>
      <c r="O31" s="103">
        <f t="shared" si="20"/>
        <v>0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373"/>
    </row>
    <row r="32" spans="1:70" s="165" customFormat="1" ht="25.5" customHeight="1">
      <c r="A32" s="77" t="s">
        <v>50</v>
      </c>
      <c r="B32" s="78" t="s">
        <v>139</v>
      </c>
      <c r="C32" s="168"/>
      <c r="D32" s="190">
        <v>3</v>
      </c>
      <c r="E32" s="77"/>
      <c r="F32" s="77"/>
      <c r="G32" s="203">
        <f>H32+I32+O32+N32</f>
        <v>72</v>
      </c>
      <c r="H32" s="203">
        <f>AI32+AR32+BA32+BJ32</f>
        <v>8</v>
      </c>
      <c r="I32" s="203">
        <f>J32+K32+L32+M32</f>
        <v>64</v>
      </c>
      <c r="J32" s="203">
        <f aca="true" t="shared" si="21" ref="J32:O33">AK32+AT32+BC32+BL32</f>
        <v>30</v>
      </c>
      <c r="K32" s="203">
        <f t="shared" si="21"/>
        <v>34</v>
      </c>
      <c r="L32" s="203">
        <f t="shared" si="21"/>
        <v>0</v>
      </c>
      <c r="M32" s="203">
        <f t="shared" si="21"/>
        <v>0</v>
      </c>
      <c r="N32" s="203">
        <f t="shared" si="21"/>
        <v>0</v>
      </c>
      <c r="O32" s="213">
        <f t="shared" si="21"/>
        <v>0</v>
      </c>
      <c r="P32" s="80"/>
      <c r="Q32" s="80"/>
      <c r="R32" s="80"/>
      <c r="S32" s="80"/>
      <c r="T32" s="80"/>
      <c r="U32" s="80"/>
      <c r="V32" s="80"/>
      <c r="W32" s="80"/>
      <c r="X32" s="96"/>
      <c r="Y32" s="80">
        <f>Z32+AA32+AF32+AG32</f>
        <v>0</v>
      </c>
      <c r="Z32" s="80"/>
      <c r="AA32" s="80"/>
      <c r="AB32" s="80"/>
      <c r="AC32" s="80"/>
      <c r="AD32" s="80"/>
      <c r="AE32" s="80"/>
      <c r="AF32" s="80"/>
      <c r="AG32" s="96"/>
      <c r="AH32" s="80">
        <f>AI32+AJ32+AO32+AP32</f>
        <v>72</v>
      </c>
      <c r="AI32" s="80">
        <v>8</v>
      </c>
      <c r="AJ32" s="183">
        <v>64</v>
      </c>
      <c r="AK32" s="80">
        <v>30</v>
      </c>
      <c r="AL32" s="80">
        <v>34</v>
      </c>
      <c r="AM32" s="80"/>
      <c r="AN32" s="80"/>
      <c r="AO32" s="80"/>
      <c r="AP32" s="96"/>
      <c r="AQ32" s="80">
        <f>AR32+AS32+AX32+AY32</f>
        <v>0</v>
      </c>
      <c r="AR32" s="80"/>
      <c r="AS32" s="80"/>
      <c r="AT32" s="80"/>
      <c r="AU32" s="80"/>
      <c r="AV32" s="80"/>
      <c r="AW32" s="80"/>
      <c r="AX32" s="80"/>
      <c r="AY32" s="96"/>
      <c r="AZ32" s="80">
        <f>BA32+BB32+BG32+BH32</f>
        <v>0</v>
      </c>
      <c r="BA32" s="80"/>
      <c r="BB32" s="80"/>
      <c r="BC32" s="80"/>
      <c r="BD32" s="80"/>
      <c r="BE32" s="80"/>
      <c r="BF32" s="80"/>
      <c r="BG32" s="80"/>
      <c r="BH32" s="80"/>
      <c r="BI32" s="80">
        <f>BJ32+BK32+BP32+BQ32</f>
        <v>0</v>
      </c>
      <c r="BJ32" s="80"/>
      <c r="BK32" s="80"/>
      <c r="BL32" s="80"/>
      <c r="BM32" s="80"/>
      <c r="BN32" s="80"/>
      <c r="BO32" s="80"/>
      <c r="BP32" s="80"/>
      <c r="BQ32" s="80"/>
      <c r="BR32" s="372"/>
    </row>
    <row r="33" spans="1:70" s="165" customFormat="1" ht="25.5" customHeight="1">
      <c r="A33" s="77" t="s">
        <v>51</v>
      </c>
      <c r="B33" s="78" t="s">
        <v>173</v>
      </c>
      <c r="C33" s="168"/>
      <c r="D33" s="190">
        <v>3</v>
      </c>
      <c r="E33" s="77"/>
      <c r="F33" s="77"/>
      <c r="G33" s="203">
        <f>H33+I33+O33+N33</f>
        <v>36</v>
      </c>
      <c r="H33" s="203">
        <f>AI33+AR33+BA33+BJ33</f>
        <v>4</v>
      </c>
      <c r="I33" s="203">
        <f>J33+K33+L33+M33</f>
        <v>32</v>
      </c>
      <c r="J33" s="203">
        <f t="shared" si="21"/>
        <v>18</v>
      </c>
      <c r="K33" s="203">
        <f t="shared" si="21"/>
        <v>14</v>
      </c>
      <c r="L33" s="203">
        <f t="shared" si="21"/>
        <v>0</v>
      </c>
      <c r="M33" s="203">
        <f t="shared" si="21"/>
        <v>0</v>
      </c>
      <c r="N33" s="203">
        <f t="shared" si="21"/>
        <v>0</v>
      </c>
      <c r="O33" s="213">
        <f t="shared" si="21"/>
        <v>0</v>
      </c>
      <c r="P33" s="80"/>
      <c r="Q33" s="80"/>
      <c r="R33" s="80"/>
      <c r="S33" s="80"/>
      <c r="T33" s="80"/>
      <c r="U33" s="80"/>
      <c r="V33" s="80"/>
      <c r="W33" s="80"/>
      <c r="X33" s="96"/>
      <c r="Y33" s="80">
        <f>Z33+AA33+AF33+AG33</f>
        <v>0</v>
      </c>
      <c r="Z33" s="80"/>
      <c r="AA33" s="80"/>
      <c r="AB33" s="80"/>
      <c r="AC33" s="80"/>
      <c r="AD33" s="80"/>
      <c r="AE33" s="80"/>
      <c r="AF33" s="80"/>
      <c r="AG33" s="96"/>
      <c r="AH33" s="80">
        <f>AI33+AJ33+AO33+AP33</f>
        <v>36</v>
      </c>
      <c r="AI33" s="80">
        <v>4</v>
      </c>
      <c r="AJ33" s="183">
        <v>32</v>
      </c>
      <c r="AK33" s="80">
        <v>18</v>
      </c>
      <c r="AL33" s="80">
        <v>14</v>
      </c>
      <c r="AM33" s="80"/>
      <c r="AN33" s="80"/>
      <c r="AO33" s="80"/>
      <c r="AP33" s="96"/>
      <c r="AQ33" s="80">
        <f>AR33+AS33+AX33+AY33</f>
        <v>0</v>
      </c>
      <c r="AR33" s="80"/>
      <c r="AS33" s="80"/>
      <c r="AT33" s="80"/>
      <c r="AU33" s="80"/>
      <c r="AV33" s="80"/>
      <c r="AW33" s="80"/>
      <c r="AX33" s="80"/>
      <c r="AY33" s="96"/>
      <c r="AZ33" s="80">
        <f>BA33+BB33+BG33+BH33</f>
        <v>0</v>
      </c>
      <c r="BA33" s="80"/>
      <c r="BB33" s="80"/>
      <c r="BC33" s="80"/>
      <c r="BD33" s="80"/>
      <c r="BE33" s="80"/>
      <c r="BF33" s="80"/>
      <c r="BG33" s="80"/>
      <c r="BH33" s="80"/>
      <c r="BI33" s="80">
        <f>BJ33+BK33+BP33+BQ33</f>
        <v>0</v>
      </c>
      <c r="BJ33" s="80"/>
      <c r="BK33" s="80"/>
      <c r="BL33" s="80"/>
      <c r="BM33" s="80"/>
      <c r="BN33" s="80"/>
      <c r="BO33" s="80"/>
      <c r="BP33" s="80"/>
      <c r="BQ33" s="80"/>
      <c r="BR33" s="372"/>
    </row>
    <row r="34" spans="1:70" s="64" customFormat="1" ht="25.5" customHeight="1">
      <c r="A34" s="101" t="s">
        <v>56</v>
      </c>
      <c r="B34" s="100" t="s">
        <v>322</v>
      </c>
      <c r="C34" s="167" t="s">
        <v>464</v>
      </c>
      <c r="D34" s="191">
        <v>10</v>
      </c>
      <c r="E34" s="101">
        <v>3</v>
      </c>
      <c r="F34" s="101">
        <v>0</v>
      </c>
      <c r="G34" s="103">
        <f>SUM(G35:G47)</f>
        <v>846</v>
      </c>
      <c r="H34" s="103">
        <f aca="true" t="shared" si="22" ref="H34:O34">SUM(H35:H47)</f>
        <v>110</v>
      </c>
      <c r="I34" s="103">
        <f t="shared" si="22"/>
        <v>646</v>
      </c>
      <c r="J34" s="103">
        <f t="shared" si="22"/>
        <v>352</v>
      </c>
      <c r="K34" s="103">
        <f t="shared" si="22"/>
        <v>240</v>
      </c>
      <c r="L34" s="103">
        <f t="shared" si="22"/>
        <v>54</v>
      </c>
      <c r="M34" s="103">
        <f t="shared" si="22"/>
        <v>0</v>
      </c>
      <c r="N34" s="103">
        <f t="shared" si="22"/>
        <v>90</v>
      </c>
      <c r="O34" s="103">
        <f t="shared" si="22"/>
        <v>0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373"/>
    </row>
    <row r="35" spans="1:70" s="89" customFormat="1" ht="25.5" customHeight="1">
      <c r="A35" s="77" t="s">
        <v>58</v>
      </c>
      <c r="B35" s="93" t="s">
        <v>345</v>
      </c>
      <c r="C35" s="176"/>
      <c r="D35" s="177"/>
      <c r="E35" s="177">
        <v>4</v>
      </c>
      <c r="F35" s="177"/>
      <c r="G35" s="203">
        <f aca="true" t="shared" si="23" ref="G35:G47">H35+I35+O35+N35</f>
        <v>86</v>
      </c>
      <c r="H35" s="203">
        <f aca="true" t="shared" si="24" ref="H35:H47">AI35+AR35+BA35+BJ35</f>
        <v>17</v>
      </c>
      <c r="I35" s="203">
        <f aca="true" t="shared" si="25" ref="I35:I47">J35+K35+L35+M35</f>
        <v>51</v>
      </c>
      <c r="J35" s="203">
        <f aca="true" t="shared" si="26" ref="J35:J47">AK35+AT35+BC35+BL35</f>
        <v>25</v>
      </c>
      <c r="K35" s="203">
        <f aca="true" t="shared" si="27" ref="K35:K47">AL35+AU35+BD35+BM35</f>
        <v>26</v>
      </c>
      <c r="L35" s="203">
        <f aca="true" t="shared" si="28" ref="L35:L47">AM35+AV35+BE35+BN35</f>
        <v>0</v>
      </c>
      <c r="M35" s="203">
        <f aca="true" t="shared" si="29" ref="M35:M47">AN35+AW35+BF35+BO35</f>
        <v>0</v>
      </c>
      <c r="N35" s="203">
        <f aca="true" t="shared" si="30" ref="N35:N47">AO35+AX35+BG35+BP35</f>
        <v>18</v>
      </c>
      <c r="O35" s="213">
        <f aca="true" t="shared" si="31" ref="O35:O47">AP35+AY35+BH35+BQ35</f>
        <v>0</v>
      </c>
      <c r="P35" s="80"/>
      <c r="Q35" s="80"/>
      <c r="R35" s="80"/>
      <c r="S35" s="80"/>
      <c r="T35" s="80"/>
      <c r="U35" s="80"/>
      <c r="V35" s="80"/>
      <c r="W35" s="80"/>
      <c r="X35" s="96"/>
      <c r="Y35" s="80"/>
      <c r="Z35" s="80"/>
      <c r="AA35" s="80"/>
      <c r="AB35" s="80"/>
      <c r="AC35" s="80"/>
      <c r="AD35" s="80"/>
      <c r="AE35" s="80"/>
      <c r="AF35" s="80"/>
      <c r="AG35" s="96"/>
      <c r="AH35" s="80">
        <f aca="true" t="shared" si="32" ref="AH35:AH47">AI35+AJ35+AO35+AP35</f>
        <v>0</v>
      </c>
      <c r="AI35" s="80"/>
      <c r="AJ35" s="80"/>
      <c r="AK35" s="80"/>
      <c r="AL35" s="80"/>
      <c r="AM35" s="80"/>
      <c r="AN35" s="80"/>
      <c r="AO35" s="80"/>
      <c r="AP35" s="96"/>
      <c r="AQ35" s="80">
        <f aca="true" t="shared" si="33" ref="AQ35:AQ47">AR35+AS35+AX35+AY35</f>
        <v>86</v>
      </c>
      <c r="AR35" s="80">
        <v>17</v>
      </c>
      <c r="AS35" s="184">
        <v>51</v>
      </c>
      <c r="AT35" s="80">
        <v>25</v>
      </c>
      <c r="AU35" s="80">
        <v>26</v>
      </c>
      <c r="AV35" s="80"/>
      <c r="AW35" s="80"/>
      <c r="AX35" s="80">
        <v>18</v>
      </c>
      <c r="AY35" s="96"/>
      <c r="AZ35" s="80">
        <f aca="true" t="shared" si="34" ref="AZ35:AZ47">BA35+BB35+BG35+BH35</f>
        <v>0</v>
      </c>
      <c r="BA35" s="80"/>
      <c r="BB35" s="80"/>
      <c r="BC35" s="80"/>
      <c r="BD35" s="80"/>
      <c r="BE35" s="80"/>
      <c r="BF35" s="80"/>
      <c r="BG35" s="80"/>
      <c r="BH35" s="80"/>
      <c r="BI35" s="80">
        <f aca="true" t="shared" si="35" ref="BI35:BI47">BJ35+BK35+BP35+BQ35</f>
        <v>0</v>
      </c>
      <c r="BJ35" s="80"/>
      <c r="BK35" s="80"/>
      <c r="BL35" s="80"/>
      <c r="BM35" s="80"/>
      <c r="BN35" s="80"/>
      <c r="BO35" s="80"/>
      <c r="BP35" s="80"/>
      <c r="BQ35" s="80"/>
      <c r="BR35" s="372"/>
    </row>
    <row r="36" spans="1:72" s="179" customFormat="1" ht="25.5" customHeight="1">
      <c r="A36" s="77" t="s">
        <v>59</v>
      </c>
      <c r="B36" s="93" t="s">
        <v>348</v>
      </c>
      <c r="C36" s="176"/>
      <c r="D36" s="177">
        <v>6</v>
      </c>
      <c r="E36" s="177"/>
      <c r="F36" s="177"/>
      <c r="G36" s="203">
        <f t="shared" si="23"/>
        <v>66</v>
      </c>
      <c r="H36" s="203">
        <f t="shared" si="24"/>
        <v>2</v>
      </c>
      <c r="I36" s="203">
        <f t="shared" si="25"/>
        <v>46</v>
      </c>
      <c r="J36" s="203">
        <f t="shared" si="26"/>
        <v>32</v>
      </c>
      <c r="K36" s="203">
        <f t="shared" si="27"/>
        <v>14</v>
      </c>
      <c r="L36" s="203">
        <f t="shared" si="28"/>
        <v>0</v>
      </c>
      <c r="M36" s="203">
        <f t="shared" si="29"/>
        <v>0</v>
      </c>
      <c r="N36" s="203">
        <f t="shared" si="30"/>
        <v>18</v>
      </c>
      <c r="O36" s="213">
        <f t="shared" si="31"/>
        <v>0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96"/>
      <c r="AH36" s="80">
        <f t="shared" si="32"/>
        <v>0</v>
      </c>
      <c r="AI36" s="80"/>
      <c r="AJ36" s="80"/>
      <c r="AK36" s="80"/>
      <c r="AL36" s="80"/>
      <c r="AM36" s="80"/>
      <c r="AN36" s="80"/>
      <c r="AO36" s="80"/>
      <c r="AP36" s="80"/>
      <c r="AQ36" s="80">
        <f t="shared" si="33"/>
        <v>0</v>
      </c>
      <c r="AR36" s="80"/>
      <c r="AS36" s="80"/>
      <c r="AT36" s="80"/>
      <c r="AU36" s="80"/>
      <c r="AV36" s="80"/>
      <c r="AW36" s="80"/>
      <c r="AX36" s="80"/>
      <c r="AY36" s="96"/>
      <c r="AZ36" s="80">
        <f t="shared" si="34"/>
        <v>36</v>
      </c>
      <c r="BA36" s="80">
        <v>2</v>
      </c>
      <c r="BB36" s="80">
        <v>34</v>
      </c>
      <c r="BC36" s="80">
        <v>24</v>
      </c>
      <c r="BD36" s="80">
        <v>10</v>
      </c>
      <c r="BE36" s="80"/>
      <c r="BF36" s="80"/>
      <c r="BG36" s="80"/>
      <c r="BH36" s="80"/>
      <c r="BI36" s="80">
        <f t="shared" si="35"/>
        <v>30</v>
      </c>
      <c r="BJ36" s="80">
        <v>0</v>
      </c>
      <c r="BK36" s="184">
        <v>12</v>
      </c>
      <c r="BL36" s="80">
        <v>8</v>
      </c>
      <c r="BM36" s="80">
        <v>4</v>
      </c>
      <c r="BN36" s="80"/>
      <c r="BO36" s="80"/>
      <c r="BP36" s="80">
        <v>18</v>
      </c>
      <c r="BQ36" s="80"/>
      <c r="BR36" s="372"/>
      <c r="BS36" s="165"/>
      <c r="BT36" s="165"/>
    </row>
    <row r="37" spans="1:70" s="165" customFormat="1" ht="25.5" customHeight="1">
      <c r="A37" s="77" t="s">
        <v>60</v>
      </c>
      <c r="B37" s="93" t="s">
        <v>349</v>
      </c>
      <c r="C37" s="176"/>
      <c r="D37" s="177">
        <v>6</v>
      </c>
      <c r="E37" s="177"/>
      <c r="F37" s="177"/>
      <c r="G37" s="203">
        <f t="shared" si="23"/>
        <v>68</v>
      </c>
      <c r="H37" s="203">
        <f t="shared" si="24"/>
        <v>4</v>
      </c>
      <c r="I37" s="203">
        <f t="shared" si="25"/>
        <v>46</v>
      </c>
      <c r="J37" s="203">
        <f t="shared" si="26"/>
        <v>30</v>
      </c>
      <c r="K37" s="203">
        <f t="shared" si="27"/>
        <v>16</v>
      </c>
      <c r="L37" s="203">
        <f t="shared" si="28"/>
        <v>0</v>
      </c>
      <c r="M37" s="203">
        <f t="shared" si="29"/>
        <v>0</v>
      </c>
      <c r="N37" s="203">
        <f t="shared" si="30"/>
        <v>18</v>
      </c>
      <c r="O37" s="213">
        <f t="shared" si="31"/>
        <v>0</v>
      </c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96"/>
      <c r="AH37" s="80">
        <f t="shared" si="32"/>
        <v>0</v>
      </c>
      <c r="AI37" s="80"/>
      <c r="AJ37" s="80"/>
      <c r="AK37" s="80"/>
      <c r="AL37" s="80"/>
      <c r="AM37" s="80"/>
      <c r="AN37" s="80"/>
      <c r="AO37" s="80"/>
      <c r="AP37" s="80"/>
      <c r="AQ37" s="80">
        <f t="shared" si="33"/>
        <v>0</v>
      </c>
      <c r="AR37" s="80"/>
      <c r="AS37" s="80"/>
      <c r="AT37" s="80"/>
      <c r="AU37" s="80"/>
      <c r="AV37" s="80"/>
      <c r="AW37" s="80"/>
      <c r="AX37" s="80"/>
      <c r="AY37" s="96"/>
      <c r="AZ37" s="80">
        <f t="shared" si="34"/>
        <v>36</v>
      </c>
      <c r="BA37" s="80">
        <v>2</v>
      </c>
      <c r="BB37" s="80">
        <v>34</v>
      </c>
      <c r="BC37" s="80">
        <v>22</v>
      </c>
      <c r="BD37" s="80">
        <v>12</v>
      </c>
      <c r="BE37" s="80"/>
      <c r="BF37" s="80"/>
      <c r="BG37" s="80"/>
      <c r="BH37" s="80"/>
      <c r="BI37" s="80">
        <f t="shared" si="35"/>
        <v>32</v>
      </c>
      <c r="BJ37" s="80">
        <v>2</v>
      </c>
      <c r="BK37" s="184">
        <v>12</v>
      </c>
      <c r="BL37" s="80">
        <v>8</v>
      </c>
      <c r="BM37" s="80">
        <v>4</v>
      </c>
      <c r="BN37" s="80"/>
      <c r="BO37" s="80"/>
      <c r="BP37" s="80">
        <v>18</v>
      </c>
      <c r="BQ37" s="80"/>
      <c r="BR37" s="372"/>
    </row>
    <row r="38" spans="1:70" s="165" customFormat="1" ht="25.5" customHeight="1">
      <c r="A38" s="77" t="s">
        <v>61</v>
      </c>
      <c r="B38" s="93" t="s">
        <v>350</v>
      </c>
      <c r="C38" s="176"/>
      <c r="D38" s="177"/>
      <c r="E38" s="177">
        <v>3</v>
      </c>
      <c r="F38" s="177"/>
      <c r="G38" s="203">
        <f t="shared" si="23"/>
        <v>110</v>
      </c>
      <c r="H38" s="203">
        <f t="shared" si="24"/>
        <v>12</v>
      </c>
      <c r="I38" s="203">
        <f t="shared" si="25"/>
        <v>80</v>
      </c>
      <c r="J38" s="203">
        <f t="shared" si="26"/>
        <v>50</v>
      </c>
      <c r="K38" s="203">
        <f t="shared" si="27"/>
        <v>30</v>
      </c>
      <c r="L38" s="203">
        <f t="shared" si="28"/>
        <v>0</v>
      </c>
      <c r="M38" s="203">
        <f t="shared" si="29"/>
        <v>0</v>
      </c>
      <c r="N38" s="203">
        <f t="shared" si="30"/>
        <v>18</v>
      </c>
      <c r="O38" s="213">
        <f t="shared" si="31"/>
        <v>0</v>
      </c>
      <c r="P38" s="80"/>
      <c r="Q38" s="80"/>
      <c r="R38" s="80"/>
      <c r="S38" s="80"/>
      <c r="T38" s="80"/>
      <c r="U38" s="80"/>
      <c r="V38" s="80"/>
      <c r="W38" s="80"/>
      <c r="X38" s="96"/>
      <c r="Y38" s="80"/>
      <c r="Z38" s="80"/>
      <c r="AA38" s="80"/>
      <c r="AB38" s="80"/>
      <c r="AC38" s="80"/>
      <c r="AD38" s="80"/>
      <c r="AE38" s="80"/>
      <c r="AF38" s="80"/>
      <c r="AG38" s="96"/>
      <c r="AH38" s="80">
        <f t="shared" si="32"/>
        <v>110</v>
      </c>
      <c r="AI38" s="80">
        <v>12</v>
      </c>
      <c r="AJ38" s="184">
        <v>80</v>
      </c>
      <c r="AK38" s="80">
        <v>50</v>
      </c>
      <c r="AL38" s="80">
        <v>30</v>
      </c>
      <c r="AM38" s="80"/>
      <c r="AN38" s="80"/>
      <c r="AO38" s="80">
        <v>18</v>
      </c>
      <c r="AP38" s="96"/>
      <c r="AQ38" s="80">
        <f t="shared" si="33"/>
        <v>0</v>
      </c>
      <c r="AR38" s="80"/>
      <c r="AS38" s="80"/>
      <c r="AT38" s="80"/>
      <c r="AU38" s="80"/>
      <c r="AV38" s="80"/>
      <c r="AW38" s="80"/>
      <c r="AX38" s="80"/>
      <c r="AY38" s="96"/>
      <c r="AZ38" s="80">
        <f t="shared" si="34"/>
        <v>0</v>
      </c>
      <c r="BA38" s="80"/>
      <c r="BB38" s="80"/>
      <c r="BC38" s="80"/>
      <c r="BD38" s="80"/>
      <c r="BE38" s="80"/>
      <c r="BF38" s="80"/>
      <c r="BG38" s="80"/>
      <c r="BH38" s="80"/>
      <c r="BI38" s="80">
        <f t="shared" si="35"/>
        <v>0</v>
      </c>
      <c r="BJ38" s="80"/>
      <c r="BK38" s="80"/>
      <c r="BL38" s="80"/>
      <c r="BM38" s="80"/>
      <c r="BN38" s="80"/>
      <c r="BO38" s="80"/>
      <c r="BP38" s="80"/>
      <c r="BQ38" s="80"/>
      <c r="BR38" s="372"/>
    </row>
    <row r="39" spans="1:70" s="165" customFormat="1" ht="25.5" customHeight="1">
      <c r="A39" s="77" t="s">
        <v>62</v>
      </c>
      <c r="B39" s="93" t="s">
        <v>351</v>
      </c>
      <c r="C39" s="176"/>
      <c r="D39" s="177">
        <v>6</v>
      </c>
      <c r="E39" s="177"/>
      <c r="F39" s="177"/>
      <c r="G39" s="203">
        <f t="shared" si="23"/>
        <v>54</v>
      </c>
      <c r="H39" s="203">
        <f t="shared" si="24"/>
        <v>8</v>
      </c>
      <c r="I39" s="203">
        <f t="shared" si="25"/>
        <v>46</v>
      </c>
      <c r="J39" s="203">
        <f t="shared" si="26"/>
        <v>28</v>
      </c>
      <c r="K39" s="203">
        <f t="shared" si="27"/>
        <v>18</v>
      </c>
      <c r="L39" s="203">
        <f t="shared" si="28"/>
        <v>0</v>
      </c>
      <c r="M39" s="203">
        <f t="shared" si="29"/>
        <v>0</v>
      </c>
      <c r="N39" s="203">
        <f t="shared" si="30"/>
        <v>0</v>
      </c>
      <c r="O39" s="213">
        <f t="shared" si="31"/>
        <v>0</v>
      </c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96"/>
      <c r="AH39" s="80">
        <f t="shared" si="32"/>
        <v>0</v>
      </c>
      <c r="AI39" s="80"/>
      <c r="AJ39" s="80"/>
      <c r="AK39" s="80"/>
      <c r="AL39" s="80"/>
      <c r="AM39" s="80"/>
      <c r="AN39" s="80"/>
      <c r="AO39" s="80"/>
      <c r="AP39" s="80"/>
      <c r="AQ39" s="80">
        <f t="shared" si="33"/>
        <v>0</v>
      </c>
      <c r="AR39" s="80"/>
      <c r="AS39" s="80"/>
      <c r="AT39" s="80"/>
      <c r="AU39" s="80"/>
      <c r="AV39" s="80"/>
      <c r="AW39" s="80"/>
      <c r="AX39" s="80"/>
      <c r="AY39" s="96"/>
      <c r="AZ39" s="80">
        <f t="shared" si="34"/>
        <v>36</v>
      </c>
      <c r="BA39" s="80">
        <v>2</v>
      </c>
      <c r="BB39" s="80">
        <v>34</v>
      </c>
      <c r="BC39" s="80">
        <v>20</v>
      </c>
      <c r="BD39" s="80">
        <v>14</v>
      </c>
      <c r="BE39" s="80"/>
      <c r="BF39" s="80"/>
      <c r="BG39" s="80"/>
      <c r="BH39" s="80"/>
      <c r="BI39" s="80">
        <f t="shared" si="35"/>
        <v>18</v>
      </c>
      <c r="BJ39" s="80">
        <v>6</v>
      </c>
      <c r="BK39" s="183">
        <v>12</v>
      </c>
      <c r="BL39" s="80">
        <v>8</v>
      </c>
      <c r="BM39" s="80">
        <v>4</v>
      </c>
      <c r="BN39" s="80"/>
      <c r="BO39" s="80"/>
      <c r="BP39" s="80"/>
      <c r="BQ39" s="80"/>
      <c r="BR39" s="372"/>
    </row>
    <row r="40" spans="1:70" s="89" customFormat="1" ht="25.5" customHeight="1">
      <c r="A40" s="77" t="s">
        <v>63</v>
      </c>
      <c r="B40" s="93" t="s">
        <v>347</v>
      </c>
      <c r="C40" s="176"/>
      <c r="D40" s="177">
        <v>3</v>
      </c>
      <c r="E40" s="177"/>
      <c r="F40" s="177"/>
      <c r="G40" s="203">
        <f t="shared" si="23"/>
        <v>40</v>
      </c>
      <c r="H40" s="203">
        <f t="shared" si="24"/>
        <v>8</v>
      </c>
      <c r="I40" s="203">
        <f t="shared" si="25"/>
        <v>32</v>
      </c>
      <c r="J40" s="203">
        <f t="shared" si="26"/>
        <v>22</v>
      </c>
      <c r="K40" s="203">
        <f t="shared" si="27"/>
        <v>10</v>
      </c>
      <c r="L40" s="203">
        <f t="shared" si="28"/>
        <v>0</v>
      </c>
      <c r="M40" s="203">
        <f t="shared" si="29"/>
        <v>0</v>
      </c>
      <c r="N40" s="203">
        <f t="shared" si="30"/>
        <v>0</v>
      </c>
      <c r="O40" s="213">
        <f t="shared" si="31"/>
        <v>0</v>
      </c>
      <c r="P40" s="80"/>
      <c r="Q40" s="80"/>
      <c r="R40" s="80"/>
      <c r="S40" s="80"/>
      <c r="T40" s="80"/>
      <c r="U40" s="80"/>
      <c r="V40" s="80"/>
      <c r="W40" s="80"/>
      <c r="X40" s="96"/>
      <c r="Y40" s="80"/>
      <c r="Z40" s="80"/>
      <c r="AA40" s="80"/>
      <c r="AB40" s="80"/>
      <c r="AC40" s="80"/>
      <c r="AD40" s="80"/>
      <c r="AE40" s="80"/>
      <c r="AF40" s="80"/>
      <c r="AG40" s="96"/>
      <c r="AH40" s="80">
        <f t="shared" si="32"/>
        <v>40</v>
      </c>
      <c r="AI40" s="80">
        <v>8</v>
      </c>
      <c r="AJ40" s="183">
        <v>32</v>
      </c>
      <c r="AK40" s="80">
        <v>22</v>
      </c>
      <c r="AL40" s="80">
        <v>10</v>
      </c>
      <c r="AM40" s="80"/>
      <c r="AN40" s="80"/>
      <c r="AO40" s="80"/>
      <c r="AP40" s="96"/>
      <c r="AQ40" s="80">
        <f t="shared" si="33"/>
        <v>0</v>
      </c>
      <c r="AR40" s="80"/>
      <c r="AS40" s="80"/>
      <c r="AT40" s="80"/>
      <c r="AU40" s="80"/>
      <c r="AV40" s="80"/>
      <c r="AW40" s="80"/>
      <c r="AX40" s="80"/>
      <c r="AY40" s="96"/>
      <c r="AZ40" s="80">
        <f t="shared" si="34"/>
        <v>0</v>
      </c>
      <c r="BA40" s="80"/>
      <c r="BB40" s="80"/>
      <c r="BC40" s="80"/>
      <c r="BD40" s="80"/>
      <c r="BE40" s="80"/>
      <c r="BF40" s="80"/>
      <c r="BG40" s="80"/>
      <c r="BH40" s="80"/>
      <c r="BI40" s="80">
        <f t="shared" si="35"/>
        <v>0</v>
      </c>
      <c r="BJ40" s="80"/>
      <c r="BK40" s="80"/>
      <c r="BL40" s="80"/>
      <c r="BM40" s="80"/>
      <c r="BN40" s="80"/>
      <c r="BO40" s="80"/>
      <c r="BP40" s="80"/>
      <c r="BQ40" s="80"/>
      <c r="BR40" s="372"/>
    </row>
    <row r="41" spans="1:72" s="179" customFormat="1" ht="25.5" customHeight="1">
      <c r="A41" s="77" t="s">
        <v>64</v>
      </c>
      <c r="B41" s="93" t="s">
        <v>138</v>
      </c>
      <c r="C41" s="176"/>
      <c r="D41" s="177">
        <v>6</v>
      </c>
      <c r="E41" s="177"/>
      <c r="F41" s="177"/>
      <c r="G41" s="203">
        <f t="shared" si="23"/>
        <v>42</v>
      </c>
      <c r="H41" s="203">
        <f t="shared" si="24"/>
        <v>2</v>
      </c>
      <c r="I41" s="203">
        <f t="shared" si="25"/>
        <v>40</v>
      </c>
      <c r="J41" s="203">
        <f t="shared" si="26"/>
        <v>28</v>
      </c>
      <c r="K41" s="203">
        <f t="shared" si="27"/>
        <v>12</v>
      </c>
      <c r="L41" s="203">
        <f t="shared" si="28"/>
        <v>0</v>
      </c>
      <c r="M41" s="203">
        <f t="shared" si="29"/>
        <v>0</v>
      </c>
      <c r="N41" s="203">
        <f t="shared" si="30"/>
        <v>0</v>
      </c>
      <c r="O41" s="213">
        <f t="shared" si="31"/>
        <v>0</v>
      </c>
      <c r="P41" s="80"/>
      <c r="Q41" s="80"/>
      <c r="R41" s="80"/>
      <c r="S41" s="80"/>
      <c r="T41" s="80"/>
      <c r="U41" s="80"/>
      <c r="V41" s="80"/>
      <c r="W41" s="80"/>
      <c r="X41" s="96"/>
      <c r="Y41" s="80"/>
      <c r="Z41" s="80"/>
      <c r="AA41" s="80"/>
      <c r="AB41" s="80"/>
      <c r="AC41" s="80"/>
      <c r="AD41" s="80"/>
      <c r="AE41" s="80"/>
      <c r="AF41" s="80"/>
      <c r="AG41" s="96"/>
      <c r="AH41" s="80">
        <f t="shared" si="32"/>
        <v>0</v>
      </c>
      <c r="AI41" s="80"/>
      <c r="AJ41" s="80"/>
      <c r="AK41" s="80"/>
      <c r="AL41" s="80"/>
      <c r="AM41" s="80"/>
      <c r="AN41" s="80"/>
      <c r="AO41" s="80"/>
      <c r="AP41" s="96"/>
      <c r="AQ41" s="80">
        <f t="shared" si="33"/>
        <v>0</v>
      </c>
      <c r="AR41" s="80"/>
      <c r="AS41" s="80"/>
      <c r="AT41" s="80"/>
      <c r="AU41" s="80"/>
      <c r="AV41" s="80"/>
      <c r="AW41" s="80"/>
      <c r="AX41" s="80"/>
      <c r="AY41" s="96"/>
      <c r="AZ41" s="80">
        <f t="shared" si="34"/>
        <v>36</v>
      </c>
      <c r="BA41" s="80">
        <v>2</v>
      </c>
      <c r="BB41" s="80">
        <v>34</v>
      </c>
      <c r="BC41" s="80">
        <v>22</v>
      </c>
      <c r="BD41" s="80">
        <v>12</v>
      </c>
      <c r="BE41" s="80"/>
      <c r="BF41" s="80"/>
      <c r="BG41" s="80"/>
      <c r="BH41" s="80"/>
      <c r="BI41" s="80">
        <f t="shared" si="35"/>
        <v>6</v>
      </c>
      <c r="BJ41" s="80"/>
      <c r="BK41" s="183">
        <v>6</v>
      </c>
      <c r="BL41" s="80">
        <v>6</v>
      </c>
      <c r="BM41" s="80"/>
      <c r="BN41" s="80"/>
      <c r="BO41" s="80"/>
      <c r="BP41" s="80"/>
      <c r="BQ41" s="80"/>
      <c r="BR41" s="372"/>
      <c r="BS41" s="165"/>
      <c r="BT41" s="165"/>
    </row>
    <row r="42" spans="1:70" s="165" customFormat="1" ht="25.5" customHeight="1">
      <c r="A42" s="77" t="s">
        <v>65</v>
      </c>
      <c r="B42" s="341" t="s">
        <v>460</v>
      </c>
      <c r="C42" s="176"/>
      <c r="D42" s="190">
        <v>4</v>
      </c>
      <c r="E42" s="177"/>
      <c r="F42" s="177"/>
      <c r="G42" s="203">
        <f t="shared" si="23"/>
        <v>70</v>
      </c>
      <c r="H42" s="203">
        <f t="shared" si="24"/>
        <v>4</v>
      </c>
      <c r="I42" s="203">
        <f t="shared" si="25"/>
        <v>66</v>
      </c>
      <c r="J42" s="203">
        <f t="shared" si="26"/>
        <v>12</v>
      </c>
      <c r="K42" s="203">
        <f t="shared" si="27"/>
        <v>0</v>
      </c>
      <c r="L42" s="203">
        <f t="shared" si="28"/>
        <v>54</v>
      </c>
      <c r="M42" s="203">
        <f t="shared" si="29"/>
        <v>0</v>
      </c>
      <c r="N42" s="203">
        <f t="shared" si="30"/>
        <v>0</v>
      </c>
      <c r="O42" s="213">
        <f t="shared" si="31"/>
        <v>0</v>
      </c>
      <c r="P42" s="80"/>
      <c r="Q42" s="80"/>
      <c r="R42" s="80"/>
      <c r="S42" s="80"/>
      <c r="T42" s="80"/>
      <c r="U42" s="80"/>
      <c r="V42" s="80"/>
      <c r="W42" s="80"/>
      <c r="X42" s="96"/>
      <c r="Y42" s="80"/>
      <c r="Z42" s="80"/>
      <c r="AA42" s="80"/>
      <c r="AB42" s="80"/>
      <c r="AC42" s="80"/>
      <c r="AD42" s="80"/>
      <c r="AE42" s="80"/>
      <c r="AF42" s="80"/>
      <c r="AG42" s="96"/>
      <c r="AH42" s="80">
        <f t="shared" si="32"/>
        <v>34</v>
      </c>
      <c r="AI42" s="80">
        <v>2</v>
      </c>
      <c r="AJ42" s="80">
        <v>32</v>
      </c>
      <c r="AK42" s="80">
        <v>8</v>
      </c>
      <c r="AL42" s="80"/>
      <c r="AM42" s="80">
        <v>24</v>
      </c>
      <c r="AN42" s="80"/>
      <c r="AO42" s="80"/>
      <c r="AP42" s="96"/>
      <c r="AQ42" s="80">
        <f t="shared" si="33"/>
        <v>36</v>
      </c>
      <c r="AR42" s="80">
        <v>2</v>
      </c>
      <c r="AS42" s="183">
        <v>34</v>
      </c>
      <c r="AT42" s="80">
        <v>4</v>
      </c>
      <c r="AU42" s="80"/>
      <c r="AV42" s="80">
        <v>30</v>
      </c>
      <c r="AW42" s="80"/>
      <c r="AX42" s="80"/>
      <c r="AY42" s="96"/>
      <c r="AZ42" s="80">
        <f t="shared" si="34"/>
        <v>0</v>
      </c>
      <c r="BA42" s="80"/>
      <c r="BB42" s="80"/>
      <c r="BC42" s="80"/>
      <c r="BD42" s="80"/>
      <c r="BE42" s="80"/>
      <c r="BF42" s="80"/>
      <c r="BG42" s="80"/>
      <c r="BH42" s="80"/>
      <c r="BI42" s="80">
        <f t="shared" si="35"/>
        <v>0</v>
      </c>
      <c r="BJ42" s="80"/>
      <c r="BK42" s="80"/>
      <c r="BL42" s="80"/>
      <c r="BM42" s="80"/>
      <c r="BN42" s="80"/>
      <c r="BO42" s="80"/>
      <c r="BP42" s="80"/>
      <c r="BQ42" s="80"/>
      <c r="BR42" s="372"/>
    </row>
    <row r="43" spans="1:70" s="165" customFormat="1" ht="25.5" customHeight="1">
      <c r="A43" s="77" t="s">
        <v>66</v>
      </c>
      <c r="B43" s="385" t="s">
        <v>69</v>
      </c>
      <c r="C43" s="176"/>
      <c r="D43" s="177">
        <v>4</v>
      </c>
      <c r="E43" s="177"/>
      <c r="F43" s="177"/>
      <c r="G43" s="203">
        <f t="shared" si="23"/>
        <v>68</v>
      </c>
      <c r="H43" s="203">
        <f t="shared" si="24"/>
        <v>17</v>
      </c>
      <c r="I43" s="203">
        <f t="shared" si="25"/>
        <v>51</v>
      </c>
      <c r="J43" s="203">
        <f t="shared" si="26"/>
        <v>23</v>
      </c>
      <c r="K43" s="203">
        <f t="shared" si="27"/>
        <v>28</v>
      </c>
      <c r="L43" s="203">
        <f t="shared" si="28"/>
        <v>0</v>
      </c>
      <c r="M43" s="203">
        <f t="shared" si="29"/>
        <v>0</v>
      </c>
      <c r="N43" s="203">
        <f t="shared" si="30"/>
        <v>0</v>
      </c>
      <c r="O43" s="213">
        <f t="shared" si="31"/>
        <v>0</v>
      </c>
      <c r="P43" s="80"/>
      <c r="Q43" s="80"/>
      <c r="R43" s="80"/>
      <c r="S43" s="80"/>
      <c r="T43" s="80"/>
      <c r="U43" s="80"/>
      <c r="V43" s="80"/>
      <c r="W43" s="80"/>
      <c r="X43" s="96"/>
      <c r="Y43" s="80"/>
      <c r="Z43" s="80"/>
      <c r="AA43" s="80"/>
      <c r="AB43" s="80"/>
      <c r="AC43" s="80"/>
      <c r="AD43" s="80"/>
      <c r="AE43" s="80"/>
      <c r="AF43" s="80"/>
      <c r="AG43" s="96"/>
      <c r="AH43" s="80">
        <f t="shared" si="32"/>
        <v>0</v>
      </c>
      <c r="AI43" s="80"/>
      <c r="AJ43" s="80"/>
      <c r="AK43" s="80"/>
      <c r="AL43" s="80"/>
      <c r="AM43" s="80"/>
      <c r="AN43" s="80"/>
      <c r="AO43" s="80"/>
      <c r="AP43" s="96"/>
      <c r="AQ43" s="80">
        <f t="shared" si="33"/>
        <v>68</v>
      </c>
      <c r="AR43" s="80">
        <v>17</v>
      </c>
      <c r="AS43" s="183">
        <v>51</v>
      </c>
      <c r="AT43" s="80">
        <v>23</v>
      </c>
      <c r="AU43" s="80">
        <v>28</v>
      </c>
      <c r="AV43" s="80"/>
      <c r="AW43" s="80"/>
      <c r="AX43" s="80"/>
      <c r="AY43" s="96"/>
      <c r="AZ43" s="80">
        <f t="shared" si="34"/>
        <v>0</v>
      </c>
      <c r="BA43" s="80"/>
      <c r="BB43" s="80"/>
      <c r="BC43" s="80"/>
      <c r="BD43" s="80"/>
      <c r="BE43" s="80"/>
      <c r="BF43" s="80"/>
      <c r="BG43" s="80"/>
      <c r="BH43" s="80"/>
      <c r="BI43" s="80">
        <f t="shared" si="35"/>
        <v>0</v>
      </c>
      <c r="BJ43" s="80"/>
      <c r="BK43" s="80"/>
      <c r="BL43" s="80"/>
      <c r="BM43" s="80"/>
      <c r="BN43" s="80"/>
      <c r="BO43" s="80"/>
      <c r="BP43" s="80"/>
      <c r="BQ43" s="80"/>
      <c r="BR43" s="372"/>
    </row>
    <row r="44" spans="1:70" s="89" customFormat="1" ht="25.5" customHeight="1">
      <c r="A44" s="77" t="s">
        <v>67</v>
      </c>
      <c r="B44" s="385" t="s">
        <v>352</v>
      </c>
      <c r="C44" s="176"/>
      <c r="D44" s="177"/>
      <c r="E44" s="177">
        <v>3</v>
      </c>
      <c r="F44" s="177"/>
      <c r="G44" s="203">
        <f t="shared" si="23"/>
        <v>80</v>
      </c>
      <c r="H44" s="203">
        <f t="shared" si="24"/>
        <v>14</v>
      </c>
      <c r="I44" s="203">
        <f t="shared" si="25"/>
        <v>48</v>
      </c>
      <c r="J44" s="203">
        <f t="shared" si="26"/>
        <v>20</v>
      </c>
      <c r="K44" s="203">
        <f t="shared" si="27"/>
        <v>28</v>
      </c>
      <c r="L44" s="203">
        <f t="shared" si="28"/>
        <v>0</v>
      </c>
      <c r="M44" s="203">
        <f t="shared" si="29"/>
        <v>0</v>
      </c>
      <c r="N44" s="203">
        <f t="shared" si="30"/>
        <v>18</v>
      </c>
      <c r="O44" s="213">
        <f t="shared" si="31"/>
        <v>0</v>
      </c>
      <c r="P44" s="80"/>
      <c r="Q44" s="80"/>
      <c r="R44" s="80"/>
      <c r="S44" s="80"/>
      <c r="T44" s="80"/>
      <c r="U44" s="80"/>
      <c r="V44" s="80"/>
      <c r="W44" s="80"/>
      <c r="X44" s="96"/>
      <c r="Y44" s="80"/>
      <c r="Z44" s="80"/>
      <c r="AA44" s="80"/>
      <c r="AB44" s="80"/>
      <c r="AC44" s="80"/>
      <c r="AD44" s="80"/>
      <c r="AE44" s="80"/>
      <c r="AF44" s="80"/>
      <c r="AG44" s="96"/>
      <c r="AH44" s="80">
        <f t="shared" si="32"/>
        <v>80</v>
      </c>
      <c r="AI44" s="80">
        <v>14</v>
      </c>
      <c r="AJ44" s="184">
        <v>48</v>
      </c>
      <c r="AK44" s="80">
        <v>20</v>
      </c>
      <c r="AL44" s="80">
        <v>28</v>
      </c>
      <c r="AM44" s="80"/>
      <c r="AN44" s="80"/>
      <c r="AO44" s="80">
        <v>18</v>
      </c>
      <c r="AP44" s="96"/>
      <c r="AQ44" s="80">
        <f t="shared" si="33"/>
        <v>0</v>
      </c>
      <c r="AR44" s="80"/>
      <c r="AS44" s="80"/>
      <c r="AT44" s="80"/>
      <c r="AU44" s="80"/>
      <c r="AV44" s="80"/>
      <c r="AW44" s="80"/>
      <c r="AX44" s="80"/>
      <c r="AY44" s="96"/>
      <c r="AZ44" s="80">
        <f t="shared" si="34"/>
        <v>0</v>
      </c>
      <c r="BA44" s="80"/>
      <c r="BB44" s="80"/>
      <c r="BC44" s="80"/>
      <c r="BD44" s="80"/>
      <c r="BE44" s="80"/>
      <c r="BF44" s="80"/>
      <c r="BG44" s="80"/>
      <c r="BH44" s="80"/>
      <c r="BI44" s="80">
        <f t="shared" si="35"/>
        <v>0</v>
      </c>
      <c r="BJ44" s="80"/>
      <c r="BK44" s="80"/>
      <c r="BL44" s="80"/>
      <c r="BM44" s="80"/>
      <c r="BN44" s="80"/>
      <c r="BO44" s="80"/>
      <c r="BP44" s="80"/>
      <c r="BQ44" s="80"/>
      <c r="BR44" s="372"/>
    </row>
    <row r="45" spans="1:72" s="179" customFormat="1" ht="38.25">
      <c r="A45" s="77" t="s">
        <v>68</v>
      </c>
      <c r="B45" s="385" t="s">
        <v>461</v>
      </c>
      <c r="C45" s="176"/>
      <c r="D45" s="177">
        <v>3</v>
      </c>
      <c r="E45" s="177"/>
      <c r="F45" s="177"/>
      <c r="G45" s="203">
        <f t="shared" si="23"/>
        <v>62</v>
      </c>
      <c r="H45" s="203">
        <f t="shared" si="24"/>
        <v>14</v>
      </c>
      <c r="I45" s="203">
        <f t="shared" si="25"/>
        <v>48</v>
      </c>
      <c r="J45" s="203">
        <f t="shared" si="26"/>
        <v>18</v>
      </c>
      <c r="K45" s="203">
        <f t="shared" si="27"/>
        <v>30</v>
      </c>
      <c r="L45" s="203">
        <f t="shared" si="28"/>
        <v>0</v>
      </c>
      <c r="M45" s="203">
        <f t="shared" si="29"/>
        <v>0</v>
      </c>
      <c r="N45" s="203">
        <f t="shared" si="30"/>
        <v>0</v>
      </c>
      <c r="O45" s="213">
        <f t="shared" si="31"/>
        <v>0</v>
      </c>
      <c r="P45" s="80"/>
      <c r="Q45" s="80"/>
      <c r="R45" s="80"/>
      <c r="S45" s="80"/>
      <c r="T45" s="80"/>
      <c r="U45" s="80"/>
      <c r="V45" s="80"/>
      <c r="W45" s="80"/>
      <c r="X45" s="96"/>
      <c r="Y45" s="80"/>
      <c r="Z45" s="80"/>
      <c r="AA45" s="80"/>
      <c r="AB45" s="80"/>
      <c r="AC45" s="80"/>
      <c r="AD45" s="80"/>
      <c r="AE45" s="80"/>
      <c r="AF45" s="80"/>
      <c r="AG45" s="96"/>
      <c r="AH45" s="80">
        <f t="shared" si="32"/>
        <v>62</v>
      </c>
      <c r="AI45" s="80">
        <v>14</v>
      </c>
      <c r="AJ45" s="183">
        <v>48</v>
      </c>
      <c r="AK45" s="80">
        <v>18</v>
      </c>
      <c r="AL45" s="80">
        <v>30</v>
      </c>
      <c r="AM45" s="80"/>
      <c r="AN45" s="80"/>
      <c r="AO45" s="80"/>
      <c r="AP45" s="96"/>
      <c r="AQ45" s="80">
        <f t="shared" si="33"/>
        <v>0</v>
      </c>
      <c r="AR45" s="80"/>
      <c r="AS45" s="80"/>
      <c r="AT45" s="80"/>
      <c r="AU45" s="80"/>
      <c r="AV45" s="80"/>
      <c r="AW45" s="80"/>
      <c r="AX45" s="80"/>
      <c r="AY45" s="96"/>
      <c r="AZ45" s="80">
        <f t="shared" si="34"/>
        <v>0</v>
      </c>
      <c r="BA45" s="80"/>
      <c r="BB45" s="80"/>
      <c r="BC45" s="80"/>
      <c r="BD45" s="80"/>
      <c r="BE45" s="80"/>
      <c r="BF45" s="80"/>
      <c r="BG45" s="80"/>
      <c r="BH45" s="80"/>
      <c r="BI45" s="80">
        <f t="shared" si="35"/>
        <v>0</v>
      </c>
      <c r="BJ45" s="80"/>
      <c r="BK45" s="80"/>
      <c r="BL45" s="80"/>
      <c r="BM45" s="80"/>
      <c r="BN45" s="80"/>
      <c r="BO45" s="80"/>
      <c r="BP45" s="80"/>
      <c r="BQ45" s="80"/>
      <c r="BR45" s="372"/>
      <c r="BS45" s="165"/>
      <c r="BT45" s="165"/>
    </row>
    <row r="46" spans="1:72" s="179" customFormat="1" ht="25.5" customHeight="1">
      <c r="A46" s="77" t="s">
        <v>80</v>
      </c>
      <c r="B46" s="385" t="s">
        <v>346</v>
      </c>
      <c r="C46" s="176"/>
      <c r="D46" s="177">
        <v>6</v>
      </c>
      <c r="E46" s="177"/>
      <c r="F46" s="177"/>
      <c r="G46" s="203">
        <f t="shared" si="23"/>
        <v>50</v>
      </c>
      <c r="H46" s="203">
        <f t="shared" si="24"/>
        <v>4</v>
      </c>
      <c r="I46" s="203">
        <f t="shared" si="25"/>
        <v>46</v>
      </c>
      <c r="J46" s="203">
        <f t="shared" si="26"/>
        <v>32</v>
      </c>
      <c r="K46" s="203">
        <f t="shared" si="27"/>
        <v>14</v>
      </c>
      <c r="L46" s="203">
        <f t="shared" si="28"/>
        <v>0</v>
      </c>
      <c r="M46" s="203">
        <f t="shared" si="29"/>
        <v>0</v>
      </c>
      <c r="N46" s="203">
        <f t="shared" si="30"/>
        <v>0</v>
      </c>
      <c r="O46" s="213">
        <f t="shared" si="31"/>
        <v>0</v>
      </c>
      <c r="P46" s="80">
        <f>Q46+R46+W46+X46</f>
        <v>0</v>
      </c>
      <c r="Q46" s="80"/>
      <c r="R46" s="80"/>
      <c r="S46" s="80"/>
      <c r="T46" s="80"/>
      <c r="U46" s="80"/>
      <c r="V46" s="80"/>
      <c r="W46" s="80"/>
      <c r="X46" s="96"/>
      <c r="Y46" s="80">
        <f>Z46+AA46+AF46+AG46</f>
        <v>0</v>
      </c>
      <c r="Z46" s="80"/>
      <c r="AA46" s="80"/>
      <c r="AB46" s="80"/>
      <c r="AC46" s="80"/>
      <c r="AD46" s="80"/>
      <c r="AE46" s="80"/>
      <c r="AF46" s="80"/>
      <c r="AG46" s="96"/>
      <c r="AH46" s="80">
        <f t="shared" si="32"/>
        <v>0</v>
      </c>
      <c r="AI46" s="80"/>
      <c r="AJ46" s="80"/>
      <c r="AK46" s="80"/>
      <c r="AL46" s="80"/>
      <c r="AM46" s="80"/>
      <c r="AN46" s="80"/>
      <c r="AO46" s="80"/>
      <c r="AP46" s="96"/>
      <c r="AQ46" s="80">
        <f t="shared" si="33"/>
        <v>0</v>
      </c>
      <c r="AR46" s="80"/>
      <c r="AS46" s="80"/>
      <c r="AT46" s="80"/>
      <c r="AU46" s="80"/>
      <c r="AV46" s="80"/>
      <c r="AW46" s="80"/>
      <c r="AX46" s="80"/>
      <c r="AY46" s="96"/>
      <c r="AZ46" s="80">
        <f t="shared" si="34"/>
        <v>36</v>
      </c>
      <c r="BA46" s="80">
        <v>2</v>
      </c>
      <c r="BB46" s="80">
        <v>34</v>
      </c>
      <c r="BC46" s="80">
        <v>24</v>
      </c>
      <c r="BD46" s="80">
        <v>10</v>
      </c>
      <c r="BE46" s="80"/>
      <c r="BF46" s="80"/>
      <c r="BG46" s="80"/>
      <c r="BH46" s="80"/>
      <c r="BI46" s="80">
        <f t="shared" si="35"/>
        <v>14</v>
      </c>
      <c r="BJ46" s="80">
        <v>2</v>
      </c>
      <c r="BK46" s="183">
        <v>12</v>
      </c>
      <c r="BL46" s="80">
        <v>8</v>
      </c>
      <c r="BM46" s="80">
        <v>4</v>
      </c>
      <c r="BN46" s="80"/>
      <c r="BO46" s="80"/>
      <c r="BP46" s="80"/>
      <c r="BQ46" s="80"/>
      <c r="BR46" s="372"/>
      <c r="BS46" s="165"/>
      <c r="BT46" s="165"/>
    </row>
    <row r="47" spans="1:72" s="179" customFormat="1" ht="25.5" customHeight="1">
      <c r="A47" s="77" t="s">
        <v>81</v>
      </c>
      <c r="B47" s="385" t="s">
        <v>354</v>
      </c>
      <c r="C47" s="176"/>
      <c r="D47" s="177">
        <v>6</v>
      </c>
      <c r="E47" s="177"/>
      <c r="F47" s="177"/>
      <c r="G47" s="203">
        <f t="shared" si="23"/>
        <v>50</v>
      </c>
      <c r="H47" s="203">
        <f t="shared" si="24"/>
        <v>4</v>
      </c>
      <c r="I47" s="203">
        <f t="shared" si="25"/>
        <v>46</v>
      </c>
      <c r="J47" s="203">
        <f t="shared" si="26"/>
        <v>32</v>
      </c>
      <c r="K47" s="203">
        <f t="shared" si="27"/>
        <v>14</v>
      </c>
      <c r="L47" s="203">
        <f t="shared" si="28"/>
        <v>0</v>
      </c>
      <c r="M47" s="203">
        <f t="shared" si="29"/>
        <v>0</v>
      </c>
      <c r="N47" s="203">
        <f t="shared" si="30"/>
        <v>0</v>
      </c>
      <c r="O47" s="213">
        <f t="shared" si="31"/>
        <v>0</v>
      </c>
      <c r="P47" s="80">
        <f>Q47+R47+W47+X47</f>
        <v>0</v>
      </c>
      <c r="Q47" s="80"/>
      <c r="R47" s="80"/>
      <c r="S47" s="80"/>
      <c r="T47" s="80"/>
      <c r="U47" s="80"/>
      <c r="V47" s="80"/>
      <c r="W47" s="80"/>
      <c r="X47" s="80"/>
      <c r="Y47" s="80">
        <f>Z47+AA47+AF47+AG47</f>
        <v>0</v>
      </c>
      <c r="Z47" s="80"/>
      <c r="AA47" s="80"/>
      <c r="AB47" s="80"/>
      <c r="AC47" s="80"/>
      <c r="AD47" s="80"/>
      <c r="AE47" s="80"/>
      <c r="AF47" s="80"/>
      <c r="AG47" s="96"/>
      <c r="AH47" s="80">
        <f t="shared" si="32"/>
        <v>0</v>
      </c>
      <c r="AI47" s="80"/>
      <c r="AJ47" s="80"/>
      <c r="AK47" s="80"/>
      <c r="AL47" s="80"/>
      <c r="AM47" s="80"/>
      <c r="AN47" s="80"/>
      <c r="AO47" s="80"/>
      <c r="AP47" s="80"/>
      <c r="AQ47" s="80">
        <f t="shared" si="33"/>
        <v>0</v>
      </c>
      <c r="AR47" s="80"/>
      <c r="AS47" s="80"/>
      <c r="AT47" s="80"/>
      <c r="AU47" s="80"/>
      <c r="AV47" s="80"/>
      <c r="AW47" s="80"/>
      <c r="AX47" s="80"/>
      <c r="AY47" s="96"/>
      <c r="AZ47" s="80">
        <f t="shared" si="34"/>
        <v>36</v>
      </c>
      <c r="BA47" s="80">
        <v>2</v>
      </c>
      <c r="BB47" s="80">
        <v>34</v>
      </c>
      <c r="BC47" s="80">
        <v>24</v>
      </c>
      <c r="BD47" s="80">
        <v>10</v>
      </c>
      <c r="BE47" s="80"/>
      <c r="BF47" s="80"/>
      <c r="BG47" s="80"/>
      <c r="BH47" s="80"/>
      <c r="BI47" s="80">
        <f t="shared" si="35"/>
        <v>14</v>
      </c>
      <c r="BJ47" s="80">
        <v>2</v>
      </c>
      <c r="BK47" s="183">
        <v>12</v>
      </c>
      <c r="BL47" s="80">
        <v>8</v>
      </c>
      <c r="BM47" s="80">
        <v>4</v>
      </c>
      <c r="BN47" s="80"/>
      <c r="BO47" s="80"/>
      <c r="BP47" s="80"/>
      <c r="BQ47" s="80"/>
      <c r="BR47" s="372"/>
      <c r="BS47" s="165"/>
      <c r="BT47" s="165"/>
    </row>
    <row r="48" spans="1:72" s="63" customFormat="1" ht="25.5" customHeight="1">
      <c r="A48" s="99" t="s">
        <v>70</v>
      </c>
      <c r="B48" s="100" t="s">
        <v>55</v>
      </c>
      <c r="C48" s="103">
        <f>C49+C54+C60+C65+C71</f>
        <v>0</v>
      </c>
      <c r="D48" s="103">
        <f>D49+D54+D60+D65+D71</f>
        <v>4</v>
      </c>
      <c r="E48" s="103">
        <f>E49+E54+E60+E65+E71</f>
        <v>0</v>
      </c>
      <c r="F48" s="103">
        <f>F49+F54+F60+F65+F71</f>
        <v>5</v>
      </c>
      <c r="G48" s="103">
        <f>G49+G54+G60+G65+G71</f>
        <v>1214</v>
      </c>
      <c r="H48" s="103">
        <f aca="true" t="shared" si="36" ref="H48:O48">H49+H54+H60+H65+H71</f>
        <v>168</v>
      </c>
      <c r="I48" s="103">
        <f t="shared" si="36"/>
        <v>560</v>
      </c>
      <c r="J48" s="103">
        <f t="shared" si="36"/>
        <v>295</v>
      </c>
      <c r="K48" s="103">
        <f t="shared" si="36"/>
        <v>205</v>
      </c>
      <c r="L48" s="103">
        <f t="shared" si="36"/>
        <v>0</v>
      </c>
      <c r="M48" s="103">
        <f t="shared" si="36"/>
        <v>60</v>
      </c>
      <c r="N48" s="103">
        <f t="shared" si="36"/>
        <v>90</v>
      </c>
      <c r="O48" s="103">
        <f t="shared" si="36"/>
        <v>396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373"/>
      <c r="BS48" s="49"/>
      <c r="BT48" s="49"/>
    </row>
    <row r="49" spans="1:72" s="180" customFormat="1" ht="25.5" customHeight="1">
      <c r="A49" s="99" t="s">
        <v>72</v>
      </c>
      <c r="B49" s="166" t="s">
        <v>462</v>
      </c>
      <c r="C49" s="167" t="s">
        <v>464</v>
      </c>
      <c r="D49" s="191">
        <v>1</v>
      </c>
      <c r="E49" s="101">
        <v>0</v>
      </c>
      <c r="F49" s="101">
        <v>1</v>
      </c>
      <c r="G49" s="108">
        <f>SUM(G50:G53)</f>
        <v>208</v>
      </c>
      <c r="H49" s="108">
        <f aca="true" t="shared" si="37" ref="H49:O49">SUM(H50:H53)</f>
        <v>16</v>
      </c>
      <c r="I49" s="108">
        <f t="shared" si="37"/>
        <v>102</v>
      </c>
      <c r="J49" s="108">
        <f t="shared" si="37"/>
        <v>42</v>
      </c>
      <c r="K49" s="108">
        <f t="shared" si="37"/>
        <v>40</v>
      </c>
      <c r="L49" s="108">
        <f t="shared" si="37"/>
        <v>0</v>
      </c>
      <c r="M49" s="108">
        <f t="shared" si="37"/>
        <v>20</v>
      </c>
      <c r="N49" s="108">
        <f t="shared" si="37"/>
        <v>18</v>
      </c>
      <c r="O49" s="108">
        <f t="shared" si="37"/>
        <v>72</v>
      </c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374"/>
      <c r="BS49" s="89"/>
      <c r="BT49" s="89"/>
    </row>
    <row r="50" spans="1:70" s="89" customFormat="1" ht="25.5" customHeight="1">
      <c r="A50" s="98" t="s">
        <v>73</v>
      </c>
      <c r="B50" s="78" t="s">
        <v>432</v>
      </c>
      <c r="C50" s="168"/>
      <c r="D50" s="190">
        <v>4</v>
      </c>
      <c r="E50" s="77"/>
      <c r="F50" s="77"/>
      <c r="G50" s="203">
        <f>H50+I50+O50+N50</f>
        <v>118</v>
      </c>
      <c r="H50" s="203">
        <f>AI50+AR50+BA50+BJ50</f>
        <v>16</v>
      </c>
      <c r="I50" s="203">
        <f>J50+K50+L50+M50</f>
        <v>102</v>
      </c>
      <c r="J50" s="203">
        <f aca="true" t="shared" si="38" ref="J50:O53">AK50+AT50+BC50+BL50</f>
        <v>42</v>
      </c>
      <c r="K50" s="203">
        <f t="shared" si="38"/>
        <v>40</v>
      </c>
      <c r="L50" s="203">
        <f t="shared" si="38"/>
        <v>0</v>
      </c>
      <c r="M50" s="203">
        <f t="shared" si="38"/>
        <v>20</v>
      </c>
      <c r="N50" s="203">
        <f t="shared" si="38"/>
        <v>0</v>
      </c>
      <c r="O50" s="213">
        <f t="shared" si="38"/>
        <v>0</v>
      </c>
      <c r="P50" s="80">
        <f>Q50+R50+W50+X50</f>
        <v>0</v>
      </c>
      <c r="Q50" s="80"/>
      <c r="R50" s="80"/>
      <c r="S50" s="80"/>
      <c r="T50" s="80"/>
      <c r="U50" s="86"/>
      <c r="V50" s="86"/>
      <c r="W50" s="86"/>
      <c r="X50" s="97"/>
      <c r="Y50" s="80"/>
      <c r="Z50" s="80"/>
      <c r="AA50" s="80"/>
      <c r="AB50" s="80"/>
      <c r="AC50" s="80"/>
      <c r="AD50" s="86"/>
      <c r="AE50" s="86"/>
      <c r="AF50" s="86"/>
      <c r="AG50" s="97"/>
      <c r="AH50" s="80">
        <f>AI50+AJ50+AO50+AP50</f>
        <v>0</v>
      </c>
      <c r="AI50" s="80"/>
      <c r="AJ50" s="80"/>
      <c r="AK50" s="80"/>
      <c r="AL50" s="80"/>
      <c r="AM50" s="86"/>
      <c r="AN50" s="86"/>
      <c r="AO50" s="86"/>
      <c r="AP50" s="97"/>
      <c r="AQ50" s="80">
        <f>AR50+AS50+AX50+AY50</f>
        <v>118</v>
      </c>
      <c r="AR50" s="80">
        <v>16</v>
      </c>
      <c r="AS50" s="183">
        <v>102</v>
      </c>
      <c r="AT50" s="80">
        <v>42</v>
      </c>
      <c r="AU50" s="80">
        <v>40</v>
      </c>
      <c r="AV50" s="86"/>
      <c r="AW50" s="86">
        <v>20</v>
      </c>
      <c r="AX50" s="86"/>
      <c r="AY50" s="97"/>
      <c r="AZ50" s="80">
        <f>BA50+BB50+BG50+BH50</f>
        <v>0</v>
      </c>
      <c r="BA50" s="80"/>
      <c r="BB50" s="80"/>
      <c r="BC50" s="80"/>
      <c r="BD50" s="80"/>
      <c r="BE50" s="86"/>
      <c r="BF50" s="86"/>
      <c r="BG50" s="86"/>
      <c r="BH50" s="86"/>
      <c r="BI50" s="80">
        <f>BJ50+BK50+BP50+BQ50</f>
        <v>0</v>
      </c>
      <c r="BJ50" s="80"/>
      <c r="BK50" s="80"/>
      <c r="BL50" s="80"/>
      <c r="BM50" s="80"/>
      <c r="BN50" s="86"/>
      <c r="BO50" s="86"/>
      <c r="BP50" s="86"/>
      <c r="BQ50" s="86"/>
      <c r="BR50" s="375"/>
    </row>
    <row r="51" spans="1:70" s="181" customFormat="1" ht="25.5" customHeight="1">
      <c r="A51" s="98" t="s">
        <v>140</v>
      </c>
      <c r="B51" s="78" t="s">
        <v>3</v>
      </c>
      <c r="C51" s="168"/>
      <c r="D51" s="190">
        <v>4</v>
      </c>
      <c r="E51" s="77"/>
      <c r="F51" s="77"/>
      <c r="G51" s="203">
        <f>H51+I51+O51+N51</f>
        <v>36</v>
      </c>
      <c r="H51" s="203">
        <f>AI51+AR51+BA51+BJ51</f>
        <v>0</v>
      </c>
      <c r="I51" s="203">
        <f>J51+K51+L51+M51</f>
        <v>0</v>
      </c>
      <c r="J51" s="203">
        <f t="shared" si="38"/>
        <v>0</v>
      </c>
      <c r="K51" s="203">
        <f t="shared" si="38"/>
        <v>0</v>
      </c>
      <c r="L51" s="203">
        <f t="shared" si="38"/>
        <v>0</v>
      </c>
      <c r="M51" s="203">
        <f t="shared" si="38"/>
        <v>0</v>
      </c>
      <c r="N51" s="203">
        <f t="shared" si="38"/>
        <v>0</v>
      </c>
      <c r="O51" s="213">
        <f t="shared" si="38"/>
        <v>36</v>
      </c>
      <c r="P51" s="80">
        <f>Q51+R51+W51+X51</f>
        <v>0</v>
      </c>
      <c r="Q51" s="87"/>
      <c r="R51" s="80"/>
      <c r="S51" s="80"/>
      <c r="T51" s="80"/>
      <c r="U51" s="80"/>
      <c r="V51" s="80"/>
      <c r="W51" s="87"/>
      <c r="X51" s="144"/>
      <c r="Y51" s="80"/>
      <c r="Z51" s="87"/>
      <c r="AA51" s="80"/>
      <c r="AB51" s="80"/>
      <c r="AC51" s="80"/>
      <c r="AD51" s="80"/>
      <c r="AE51" s="80"/>
      <c r="AF51" s="87"/>
      <c r="AG51" s="144"/>
      <c r="AH51" s="80">
        <f>AI51+AJ51+AO51+AP51</f>
        <v>0</v>
      </c>
      <c r="AI51" s="87"/>
      <c r="AJ51" s="80"/>
      <c r="AK51" s="80"/>
      <c r="AL51" s="80"/>
      <c r="AM51" s="80"/>
      <c r="AN51" s="80"/>
      <c r="AO51" s="87"/>
      <c r="AP51" s="144"/>
      <c r="AQ51" s="80">
        <f>AR51+AS51+AX51+AY51</f>
        <v>36</v>
      </c>
      <c r="AR51" s="87"/>
      <c r="AS51" s="80"/>
      <c r="AT51" s="80"/>
      <c r="AU51" s="80"/>
      <c r="AV51" s="80"/>
      <c r="AW51" s="80"/>
      <c r="AX51" s="87"/>
      <c r="AY51" s="144">
        <v>36</v>
      </c>
      <c r="AZ51" s="80">
        <f>BA51+BB51+BG51+BH51</f>
        <v>0</v>
      </c>
      <c r="BA51" s="87"/>
      <c r="BB51" s="80"/>
      <c r="BC51" s="80"/>
      <c r="BD51" s="80"/>
      <c r="BE51" s="80"/>
      <c r="BF51" s="80"/>
      <c r="BG51" s="87"/>
      <c r="BH51" s="87"/>
      <c r="BI51" s="80">
        <f>BJ51+BK51+BP51+BQ51</f>
        <v>0</v>
      </c>
      <c r="BJ51" s="87"/>
      <c r="BK51" s="80"/>
      <c r="BL51" s="80"/>
      <c r="BM51" s="80"/>
      <c r="BN51" s="80"/>
      <c r="BO51" s="80"/>
      <c r="BP51" s="87"/>
      <c r="BQ51" s="87"/>
      <c r="BR51" s="376"/>
    </row>
    <row r="52" spans="1:70" s="181" customFormat="1" ht="25.5" customHeight="1">
      <c r="A52" s="98" t="s">
        <v>93</v>
      </c>
      <c r="B52" s="93" t="s">
        <v>215</v>
      </c>
      <c r="C52" s="168"/>
      <c r="D52" s="190">
        <v>4</v>
      </c>
      <c r="E52" s="77"/>
      <c r="F52" s="77"/>
      <c r="G52" s="203">
        <f>H52+I52+O52+N52</f>
        <v>36</v>
      </c>
      <c r="H52" s="203">
        <f>AI52+AR52+BA52+BJ52</f>
        <v>0</v>
      </c>
      <c r="I52" s="203">
        <f>J52+K52+L52+M52</f>
        <v>0</v>
      </c>
      <c r="J52" s="203">
        <f t="shared" si="38"/>
        <v>0</v>
      </c>
      <c r="K52" s="203">
        <f t="shared" si="38"/>
        <v>0</v>
      </c>
      <c r="L52" s="203">
        <f t="shared" si="38"/>
        <v>0</v>
      </c>
      <c r="M52" s="203">
        <f t="shared" si="38"/>
        <v>0</v>
      </c>
      <c r="N52" s="203">
        <f t="shared" si="38"/>
        <v>0</v>
      </c>
      <c r="O52" s="213">
        <f t="shared" si="38"/>
        <v>36</v>
      </c>
      <c r="P52" s="80">
        <f>Q52+R52+W52+X52</f>
        <v>0</v>
      </c>
      <c r="Q52" s="87"/>
      <c r="R52" s="80"/>
      <c r="S52" s="80"/>
      <c r="T52" s="80"/>
      <c r="U52" s="80"/>
      <c r="V52" s="80"/>
      <c r="W52" s="87"/>
      <c r="X52" s="144"/>
      <c r="Y52" s="80"/>
      <c r="Z52" s="88"/>
      <c r="AA52" s="80"/>
      <c r="AB52" s="80"/>
      <c r="AC52" s="80"/>
      <c r="AD52" s="80"/>
      <c r="AE52" s="80"/>
      <c r="AF52" s="88"/>
      <c r="AG52" s="145"/>
      <c r="AH52" s="80">
        <f>AI52+AJ52+AO52+AP52</f>
        <v>0</v>
      </c>
      <c r="AI52" s="87"/>
      <c r="AJ52" s="80"/>
      <c r="AK52" s="80"/>
      <c r="AL52" s="80"/>
      <c r="AM52" s="80"/>
      <c r="AN52" s="80"/>
      <c r="AO52" s="87"/>
      <c r="AP52" s="144"/>
      <c r="AQ52" s="80">
        <f>AR52+AS52+AX52+AY52</f>
        <v>36</v>
      </c>
      <c r="AR52" s="88"/>
      <c r="AS52" s="80"/>
      <c r="AT52" s="80"/>
      <c r="AU52" s="80"/>
      <c r="AV52" s="80"/>
      <c r="AW52" s="80"/>
      <c r="AX52" s="88"/>
      <c r="AY52" s="145">
        <v>36</v>
      </c>
      <c r="AZ52" s="80">
        <f>BA52+BB52+BG52+BH52</f>
        <v>0</v>
      </c>
      <c r="BA52" s="88"/>
      <c r="BB52" s="80"/>
      <c r="BC52" s="80"/>
      <c r="BD52" s="80"/>
      <c r="BE52" s="80"/>
      <c r="BF52" s="80"/>
      <c r="BG52" s="88"/>
      <c r="BH52" s="88"/>
      <c r="BI52" s="80">
        <f>BJ52+BK52+BP52+BQ52</f>
        <v>0</v>
      </c>
      <c r="BJ52" s="88"/>
      <c r="BK52" s="80"/>
      <c r="BL52" s="80"/>
      <c r="BM52" s="80"/>
      <c r="BN52" s="80"/>
      <c r="BO52" s="80"/>
      <c r="BP52" s="88"/>
      <c r="BQ52" s="88"/>
      <c r="BR52" s="377"/>
    </row>
    <row r="53" spans="1:70" s="181" customFormat="1" ht="25.5" customHeight="1">
      <c r="A53" s="98" t="s">
        <v>356</v>
      </c>
      <c r="B53" s="93" t="s">
        <v>357</v>
      </c>
      <c r="C53" s="168"/>
      <c r="D53" s="190"/>
      <c r="E53" s="77"/>
      <c r="F53" s="77">
        <v>4</v>
      </c>
      <c r="G53" s="203">
        <f>H53+I53+O53+N53</f>
        <v>18</v>
      </c>
      <c r="H53" s="203">
        <f>AI53+AR53+BA53+BJ53</f>
        <v>0</v>
      </c>
      <c r="I53" s="203">
        <f>J53+K53+L53+M53</f>
        <v>0</v>
      </c>
      <c r="J53" s="203">
        <f t="shared" si="38"/>
        <v>0</v>
      </c>
      <c r="K53" s="203">
        <f t="shared" si="38"/>
        <v>0</v>
      </c>
      <c r="L53" s="203">
        <f t="shared" si="38"/>
        <v>0</v>
      </c>
      <c r="M53" s="203">
        <f t="shared" si="38"/>
        <v>0</v>
      </c>
      <c r="N53" s="203">
        <f t="shared" si="38"/>
        <v>18</v>
      </c>
      <c r="O53" s="213">
        <f t="shared" si="38"/>
        <v>0</v>
      </c>
      <c r="P53" s="80">
        <f>Q53+R53+W53+X53</f>
        <v>0</v>
      </c>
      <c r="Q53" s="88"/>
      <c r="R53" s="80"/>
      <c r="S53" s="80"/>
      <c r="T53" s="80"/>
      <c r="U53" s="80"/>
      <c r="V53" s="80"/>
      <c r="W53" s="88"/>
      <c r="X53" s="145"/>
      <c r="Y53" s="80"/>
      <c r="Z53" s="88"/>
      <c r="AA53" s="80"/>
      <c r="AB53" s="80"/>
      <c r="AC53" s="80"/>
      <c r="AD53" s="80"/>
      <c r="AE53" s="80"/>
      <c r="AF53" s="88"/>
      <c r="AG53" s="145"/>
      <c r="AH53" s="80">
        <f>AI53+AJ53+AO53+AP53</f>
        <v>0</v>
      </c>
      <c r="AI53" s="88"/>
      <c r="AJ53" s="80"/>
      <c r="AK53" s="80"/>
      <c r="AL53" s="80"/>
      <c r="AM53" s="80"/>
      <c r="AN53" s="80"/>
      <c r="AO53" s="88"/>
      <c r="AP53" s="145"/>
      <c r="AQ53" s="80">
        <f>AR53+AS53+AX53+AY53</f>
        <v>18</v>
      </c>
      <c r="AR53" s="88"/>
      <c r="AS53" s="80"/>
      <c r="AT53" s="80"/>
      <c r="AU53" s="80"/>
      <c r="AV53" s="80"/>
      <c r="AW53" s="80"/>
      <c r="AX53" s="88">
        <v>18</v>
      </c>
      <c r="AY53" s="145"/>
      <c r="AZ53" s="80">
        <f>BA53+BB53+BG53+BH53</f>
        <v>0</v>
      </c>
      <c r="BA53" s="88"/>
      <c r="BB53" s="80"/>
      <c r="BC53" s="80"/>
      <c r="BD53" s="80"/>
      <c r="BE53" s="80"/>
      <c r="BF53" s="80"/>
      <c r="BG53" s="88"/>
      <c r="BH53" s="88"/>
      <c r="BI53" s="80">
        <f>BJ53+BK53+BP53+BQ53</f>
        <v>0</v>
      </c>
      <c r="BJ53" s="88"/>
      <c r="BK53" s="80"/>
      <c r="BL53" s="80"/>
      <c r="BM53" s="80"/>
      <c r="BN53" s="80"/>
      <c r="BO53" s="80"/>
      <c r="BP53" s="88"/>
      <c r="BQ53" s="88"/>
      <c r="BR53" s="377"/>
    </row>
    <row r="54" spans="1:70" s="15" customFormat="1" ht="76.5">
      <c r="A54" s="99" t="s">
        <v>74</v>
      </c>
      <c r="B54" s="166" t="s">
        <v>340</v>
      </c>
      <c r="C54" s="167" t="s">
        <v>464</v>
      </c>
      <c r="D54" s="191">
        <v>0</v>
      </c>
      <c r="E54" s="101">
        <v>0</v>
      </c>
      <c r="F54" s="101">
        <v>1</v>
      </c>
      <c r="G54" s="103">
        <f>SUM(G55:G59)</f>
        <v>259</v>
      </c>
      <c r="H54" s="103">
        <f aca="true" t="shared" si="39" ref="H54:O54">SUM(H55:H59)</f>
        <v>33</v>
      </c>
      <c r="I54" s="103">
        <f t="shared" si="39"/>
        <v>136</v>
      </c>
      <c r="J54" s="103">
        <f t="shared" si="39"/>
        <v>78</v>
      </c>
      <c r="K54" s="103">
        <f t="shared" si="39"/>
        <v>58</v>
      </c>
      <c r="L54" s="103">
        <f t="shared" si="39"/>
        <v>0</v>
      </c>
      <c r="M54" s="103">
        <f t="shared" si="39"/>
        <v>0</v>
      </c>
      <c r="N54" s="103">
        <f t="shared" si="39"/>
        <v>18</v>
      </c>
      <c r="O54" s="103">
        <f t="shared" si="39"/>
        <v>72</v>
      </c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373"/>
    </row>
    <row r="55" spans="1:70" s="181" customFormat="1" ht="51">
      <c r="A55" s="98" t="s">
        <v>75</v>
      </c>
      <c r="B55" s="78" t="s">
        <v>433</v>
      </c>
      <c r="C55" s="168"/>
      <c r="D55" s="190"/>
      <c r="E55" s="77"/>
      <c r="F55" s="77"/>
      <c r="G55" s="203">
        <f>H55+I55+O55+N55</f>
        <v>102</v>
      </c>
      <c r="H55" s="203">
        <f>AI55+AR55+BA55+BJ55</f>
        <v>17</v>
      </c>
      <c r="I55" s="203">
        <f>J55+K55+L55+M55</f>
        <v>85</v>
      </c>
      <c r="J55" s="203">
        <f aca="true" t="shared" si="40" ref="J55:O59">AK55+AT55+BC55+BL55</f>
        <v>49</v>
      </c>
      <c r="K55" s="203">
        <f t="shared" si="40"/>
        <v>36</v>
      </c>
      <c r="L55" s="203">
        <f t="shared" si="40"/>
        <v>0</v>
      </c>
      <c r="M55" s="203">
        <f t="shared" si="40"/>
        <v>0</v>
      </c>
      <c r="N55" s="203">
        <f t="shared" si="40"/>
        <v>0</v>
      </c>
      <c r="O55" s="213">
        <f t="shared" si="40"/>
        <v>0</v>
      </c>
      <c r="P55" s="80"/>
      <c r="Q55" s="80"/>
      <c r="R55" s="80"/>
      <c r="S55" s="80"/>
      <c r="T55" s="80"/>
      <c r="U55" s="80"/>
      <c r="V55" s="80"/>
      <c r="W55" s="80"/>
      <c r="X55" s="96"/>
      <c r="Y55" s="80"/>
      <c r="Z55" s="80"/>
      <c r="AA55" s="80"/>
      <c r="AB55" s="80"/>
      <c r="AC55" s="80"/>
      <c r="AD55" s="80"/>
      <c r="AE55" s="80"/>
      <c r="AF55" s="80"/>
      <c r="AG55" s="96"/>
      <c r="AH55" s="80"/>
      <c r="AI55" s="80"/>
      <c r="AJ55" s="80"/>
      <c r="AK55" s="80"/>
      <c r="AL55" s="80"/>
      <c r="AM55" s="80"/>
      <c r="AN55" s="80"/>
      <c r="AO55" s="80"/>
      <c r="AP55" s="96"/>
      <c r="AQ55" s="80">
        <f>AR55+AS55+AX55+AY55</f>
        <v>102</v>
      </c>
      <c r="AR55" s="80">
        <v>17</v>
      </c>
      <c r="AS55" s="80">
        <v>85</v>
      </c>
      <c r="AT55" s="80">
        <v>49</v>
      </c>
      <c r="AU55" s="80">
        <v>36</v>
      </c>
      <c r="AV55" s="80"/>
      <c r="AW55" s="80"/>
      <c r="AX55" s="80"/>
      <c r="AY55" s="96"/>
      <c r="AZ55" s="80">
        <f>BA55+BB55+BG55+BH55</f>
        <v>0</v>
      </c>
      <c r="BA55" s="80"/>
      <c r="BB55" s="80"/>
      <c r="BC55" s="80"/>
      <c r="BD55" s="80"/>
      <c r="BE55" s="80"/>
      <c r="BF55" s="80"/>
      <c r="BG55" s="80"/>
      <c r="BH55" s="80"/>
      <c r="BI55" s="80">
        <f>BJ55+BK55+BP55+BQ55</f>
        <v>0</v>
      </c>
      <c r="BJ55" s="80"/>
      <c r="BK55" s="80"/>
      <c r="BL55" s="80"/>
      <c r="BM55" s="80"/>
      <c r="BN55" s="80"/>
      <c r="BO55" s="80"/>
      <c r="BP55" s="80"/>
      <c r="BQ55" s="80"/>
      <c r="BR55" s="372"/>
    </row>
    <row r="56" spans="1:70" s="181" customFormat="1" ht="38.25">
      <c r="A56" s="98" t="s">
        <v>320</v>
      </c>
      <c r="B56" s="78" t="s">
        <v>358</v>
      </c>
      <c r="C56" s="168"/>
      <c r="D56" s="190"/>
      <c r="E56" s="77"/>
      <c r="F56" s="77"/>
      <c r="G56" s="203">
        <f>H56+I56+O56+N56</f>
        <v>67</v>
      </c>
      <c r="H56" s="203">
        <f>AI56+AR56+BA56+BJ56</f>
        <v>16</v>
      </c>
      <c r="I56" s="203">
        <f>J56+K56+L56+M56</f>
        <v>51</v>
      </c>
      <c r="J56" s="203">
        <f t="shared" si="40"/>
        <v>29</v>
      </c>
      <c r="K56" s="203">
        <f t="shared" si="40"/>
        <v>22</v>
      </c>
      <c r="L56" s="203">
        <f t="shared" si="40"/>
        <v>0</v>
      </c>
      <c r="M56" s="203">
        <f t="shared" si="40"/>
        <v>0</v>
      </c>
      <c r="N56" s="203">
        <f t="shared" si="40"/>
        <v>0</v>
      </c>
      <c r="O56" s="213">
        <f t="shared" si="40"/>
        <v>0</v>
      </c>
      <c r="P56" s="80"/>
      <c r="Q56" s="80"/>
      <c r="R56" s="80"/>
      <c r="S56" s="80"/>
      <c r="T56" s="80"/>
      <c r="U56" s="80"/>
      <c r="V56" s="80"/>
      <c r="W56" s="80"/>
      <c r="X56" s="96"/>
      <c r="Y56" s="80"/>
      <c r="Z56" s="80"/>
      <c r="AA56" s="80"/>
      <c r="AB56" s="80"/>
      <c r="AC56" s="80"/>
      <c r="AD56" s="80"/>
      <c r="AE56" s="80"/>
      <c r="AF56" s="80"/>
      <c r="AG56" s="96"/>
      <c r="AH56" s="80"/>
      <c r="AI56" s="80"/>
      <c r="AJ56" s="80"/>
      <c r="AK56" s="80"/>
      <c r="AL56" s="80"/>
      <c r="AM56" s="80"/>
      <c r="AN56" s="80"/>
      <c r="AO56" s="80"/>
      <c r="AP56" s="96"/>
      <c r="AQ56" s="80">
        <f>AR56+AS56+AX56+AY56</f>
        <v>67</v>
      </c>
      <c r="AR56" s="80">
        <v>16</v>
      </c>
      <c r="AS56" s="80">
        <v>51</v>
      </c>
      <c r="AT56" s="80">
        <v>29</v>
      </c>
      <c r="AU56" s="80">
        <v>22</v>
      </c>
      <c r="AV56" s="80"/>
      <c r="AW56" s="80"/>
      <c r="AX56" s="80"/>
      <c r="AY56" s="96"/>
      <c r="AZ56" s="80">
        <f>BA56+BB56+BG56+BH56</f>
        <v>0</v>
      </c>
      <c r="BA56" s="80"/>
      <c r="BB56" s="80"/>
      <c r="BC56" s="80"/>
      <c r="BD56" s="80"/>
      <c r="BE56" s="80"/>
      <c r="BF56" s="80"/>
      <c r="BG56" s="80"/>
      <c r="BH56" s="80"/>
      <c r="BI56" s="80">
        <f>BJ56+BK56+BP56+BQ56</f>
        <v>0</v>
      </c>
      <c r="BJ56" s="80"/>
      <c r="BK56" s="80"/>
      <c r="BL56" s="80"/>
      <c r="BM56" s="80"/>
      <c r="BN56" s="80"/>
      <c r="BO56" s="80"/>
      <c r="BP56" s="80"/>
      <c r="BQ56" s="80"/>
      <c r="BR56" s="372"/>
    </row>
    <row r="57" spans="1:70" s="181" customFormat="1" ht="25.5" customHeight="1">
      <c r="A57" s="98" t="s">
        <v>141</v>
      </c>
      <c r="B57" s="78" t="s">
        <v>268</v>
      </c>
      <c r="C57" s="168"/>
      <c r="D57" s="190">
        <v>4</v>
      </c>
      <c r="E57" s="77"/>
      <c r="F57" s="77"/>
      <c r="G57" s="203">
        <f>H57+I57+O57+N57</f>
        <v>36</v>
      </c>
      <c r="H57" s="203">
        <f>AI57+AR57+BA57+BJ57</f>
        <v>0</v>
      </c>
      <c r="I57" s="203">
        <f>J57+K57+L57+M57</f>
        <v>0</v>
      </c>
      <c r="J57" s="203">
        <f t="shared" si="40"/>
        <v>0</v>
      </c>
      <c r="K57" s="203">
        <f t="shared" si="40"/>
        <v>0</v>
      </c>
      <c r="L57" s="203">
        <f t="shared" si="40"/>
        <v>0</v>
      </c>
      <c r="M57" s="203">
        <f t="shared" si="40"/>
        <v>0</v>
      </c>
      <c r="N57" s="203">
        <f t="shared" si="40"/>
        <v>0</v>
      </c>
      <c r="O57" s="213">
        <f t="shared" si="40"/>
        <v>36</v>
      </c>
      <c r="P57" s="87"/>
      <c r="Q57" s="87"/>
      <c r="R57" s="80"/>
      <c r="S57" s="80"/>
      <c r="T57" s="80"/>
      <c r="U57" s="80"/>
      <c r="V57" s="80"/>
      <c r="W57" s="87"/>
      <c r="X57" s="144"/>
      <c r="Y57" s="80"/>
      <c r="Z57" s="87"/>
      <c r="AA57" s="80"/>
      <c r="AB57" s="80"/>
      <c r="AC57" s="80"/>
      <c r="AD57" s="80"/>
      <c r="AE57" s="80"/>
      <c r="AF57" s="80"/>
      <c r="AG57" s="96"/>
      <c r="AH57" s="87"/>
      <c r="AI57" s="87"/>
      <c r="AJ57" s="80"/>
      <c r="AK57" s="80"/>
      <c r="AL57" s="80"/>
      <c r="AM57" s="80"/>
      <c r="AN57" s="80"/>
      <c r="AO57" s="87"/>
      <c r="AP57" s="144"/>
      <c r="AQ57" s="80">
        <f>AR57+AS57+AX57+AY57</f>
        <v>36</v>
      </c>
      <c r="AR57" s="87"/>
      <c r="AS57" s="80"/>
      <c r="AT57" s="80"/>
      <c r="AU57" s="80"/>
      <c r="AV57" s="80"/>
      <c r="AW57" s="80"/>
      <c r="AX57" s="80"/>
      <c r="AY57" s="96">
        <v>36</v>
      </c>
      <c r="AZ57" s="80">
        <f>BA57+BB57+BG57+BH57</f>
        <v>0</v>
      </c>
      <c r="BA57" s="87"/>
      <c r="BB57" s="80"/>
      <c r="BC57" s="80"/>
      <c r="BD57" s="80"/>
      <c r="BE57" s="80"/>
      <c r="BF57" s="80"/>
      <c r="BG57" s="80"/>
      <c r="BH57" s="80"/>
      <c r="BI57" s="80">
        <f>BJ57+BK57+BP57+BQ57</f>
        <v>0</v>
      </c>
      <c r="BJ57" s="87"/>
      <c r="BK57" s="80"/>
      <c r="BL57" s="80"/>
      <c r="BM57" s="80"/>
      <c r="BN57" s="80"/>
      <c r="BO57" s="80"/>
      <c r="BP57" s="80"/>
      <c r="BQ57" s="80"/>
      <c r="BR57" s="372"/>
    </row>
    <row r="58" spans="1:70" s="181" customFormat="1" ht="25.5" customHeight="1">
      <c r="A58" s="98" t="s">
        <v>94</v>
      </c>
      <c r="B58" s="93" t="s">
        <v>215</v>
      </c>
      <c r="C58" s="168"/>
      <c r="D58" s="190">
        <v>4</v>
      </c>
      <c r="E58" s="77"/>
      <c r="F58" s="77"/>
      <c r="G58" s="203">
        <f>H58+I58+O58+N58</f>
        <v>36</v>
      </c>
      <c r="H58" s="203">
        <f>AI58+AR58+BA58+BJ58</f>
        <v>0</v>
      </c>
      <c r="I58" s="203">
        <f>J58+K58+L58+M58</f>
        <v>0</v>
      </c>
      <c r="J58" s="203">
        <f t="shared" si="40"/>
        <v>0</v>
      </c>
      <c r="K58" s="203">
        <f t="shared" si="40"/>
        <v>0</v>
      </c>
      <c r="L58" s="203">
        <f t="shared" si="40"/>
        <v>0</v>
      </c>
      <c r="M58" s="203">
        <f t="shared" si="40"/>
        <v>0</v>
      </c>
      <c r="N58" s="203">
        <f t="shared" si="40"/>
        <v>0</v>
      </c>
      <c r="O58" s="213">
        <f t="shared" si="40"/>
        <v>36</v>
      </c>
      <c r="P58" s="87"/>
      <c r="Q58" s="87"/>
      <c r="R58" s="80"/>
      <c r="S58" s="80"/>
      <c r="T58" s="80"/>
      <c r="U58" s="80"/>
      <c r="V58" s="80"/>
      <c r="W58" s="87"/>
      <c r="X58" s="144"/>
      <c r="Y58" s="80"/>
      <c r="Z58" s="80"/>
      <c r="AA58" s="80"/>
      <c r="AB58" s="80"/>
      <c r="AC58" s="80"/>
      <c r="AD58" s="80"/>
      <c r="AE58" s="80"/>
      <c r="AF58" s="80"/>
      <c r="AG58" s="96"/>
      <c r="AH58" s="87"/>
      <c r="AI58" s="87"/>
      <c r="AJ58" s="80"/>
      <c r="AK58" s="80"/>
      <c r="AL58" s="80"/>
      <c r="AM58" s="80"/>
      <c r="AN58" s="80"/>
      <c r="AO58" s="87"/>
      <c r="AP58" s="144"/>
      <c r="AQ58" s="80">
        <f>AR58+AS58+AX58+AY58</f>
        <v>36</v>
      </c>
      <c r="AR58" s="80"/>
      <c r="AS58" s="80"/>
      <c r="AT58" s="80"/>
      <c r="AU58" s="80"/>
      <c r="AV58" s="80"/>
      <c r="AW58" s="80"/>
      <c r="AX58" s="80"/>
      <c r="AY58" s="96">
        <v>36</v>
      </c>
      <c r="AZ58" s="80">
        <f>BA58+BB58+BG58+BH58</f>
        <v>0</v>
      </c>
      <c r="BA58" s="80"/>
      <c r="BB58" s="80"/>
      <c r="BC58" s="80"/>
      <c r="BD58" s="80"/>
      <c r="BE58" s="80"/>
      <c r="BF58" s="80"/>
      <c r="BG58" s="80"/>
      <c r="BH58" s="80"/>
      <c r="BI58" s="80">
        <f>BJ58+BK58+BP58+BQ58</f>
        <v>0</v>
      </c>
      <c r="BJ58" s="80"/>
      <c r="BK58" s="80"/>
      <c r="BL58" s="80"/>
      <c r="BM58" s="80"/>
      <c r="BN58" s="80"/>
      <c r="BO58" s="80"/>
      <c r="BP58" s="80"/>
      <c r="BQ58" s="80"/>
      <c r="BR58" s="372"/>
    </row>
    <row r="59" spans="1:70" s="181" customFormat="1" ht="25.5" customHeight="1">
      <c r="A59" s="98" t="s">
        <v>359</v>
      </c>
      <c r="B59" s="93" t="s">
        <v>357</v>
      </c>
      <c r="C59" s="168"/>
      <c r="D59" s="190"/>
      <c r="E59" s="77"/>
      <c r="F59" s="77">
        <v>4</v>
      </c>
      <c r="G59" s="203">
        <f>H59+I59+O59+N59</f>
        <v>18</v>
      </c>
      <c r="H59" s="203">
        <f>AI59+AR59+BA59+BJ59</f>
        <v>0</v>
      </c>
      <c r="I59" s="203">
        <f>J59+K59+L59+M59</f>
        <v>0</v>
      </c>
      <c r="J59" s="203">
        <f t="shared" si="40"/>
        <v>0</v>
      </c>
      <c r="K59" s="203">
        <f t="shared" si="40"/>
        <v>0</v>
      </c>
      <c r="L59" s="203">
        <f t="shared" si="40"/>
        <v>0</v>
      </c>
      <c r="M59" s="203">
        <f t="shared" si="40"/>
        <v>0</v>
      </c>
      <c r="N59" s="203">
        <f t="shared" si="40"/>
        <v>18</v>
      </c>
      <c r="O59" s="213">
        <f t="shared" si="40"/>
        <v>0</v>
      </c>
      <c r="P59" s="88"/>
      <c r="Q59" s="88"/>
      <c r="R59" s="80"/>
      <c r="S59" s="80"/>
      <c r="T59" s="80"/>
      <c r="U59" s="80"/>
      <c r="V59" s="80"/>
      <c r="W59" s="88"/>
      <c r="X59" s="145"/>
      <c r="Y59" s="80"/>
      <c r="Z59" s="88"/>
      <c r="AA59" s="80"/>
      <c r="AB59" s="80"/>
      <c r="AC59" s="80"/>
      <c r="AD59" s="80"/>
      <c r="AE59" s="80"/>
      <c r="AF59" s="88"/>
      <c r="AG59" s="145"/>
      <c r="AH59" s="88"/>
      <c r="AI59" s="88"/>
      <c r="AJ59" s="80"/>
      <c r="AK59" s="80"/>
      <c r="AL59" s="80"/>
      <c r="AM59" s="80"/>
      <c r="AN59" s="80"/>
      <c r="AO59" s="88"/>
      <c r="AP59" s="145"/>
      <c r="AQ59" s="80">
        <f>AR59+AS59+AX59+AY59</f>
        <v>18</v>
      </c>
      <c r="AR59" s="88"/>
      <c r="AS59" s="80"/>
      <c r="AT59" s="80"/>
      <c r="AU59" s="80"/>
      <c r="AV59" s="80"/>
      <c r="AW59" s="80"/>
      <c r="AX59" s="88">
        <v>18</v>
      </c>
      <c r="AY59" s="145"/>
      <c r="AZ59" s="80">
        <f>BA59+BB59+BG59+BH59</f>
        <v>0</v>
      </c>
      <c r="BA59" s="88"/>
      <c r="BB59" s="80"/>
      <c r="BC59" s="80"/>
      <c r="BD59" s="80"/>
      <c r="BE59" s="80"/>
      <c r="BF59" s="80"/>
      <c r="BG59" s="88"/>
      <c r="BH59" s="88"/>
      <c r="BI59" s="80">
        <f>BJ59+BK59+BP59+BQ59</f>
        <v>0</v>
      </c>
      <c r="BJ59" s="88"/>
      <c r="BK59" s="80"/>
      <c r="BL59" s="80"/>
      <c r="BM59" s="80"/>
      <c r="BN59" s="80"/>
      <c r="BO59" s="80"/>
      <c r="BP59" s="88"/>
      <c r="BQ59" s="88"/>
      <c r="BR59" s="377"/>
    </row>
    <row r="60" spans="1:70" s="15" customFormat="1" ht="38.25">
      <c r="A60" s="99" t="s">
        <v>76</v>
      </c>
      <c r="B60" s="166" t="s">
        <v>400</v>
      </c>
      <c r="C60" s="167" t="s">
        <v>464</v>
      </c>
      <c r="D60" s="191">
        <v>1</v>
      </c>
      <c r="E60" s="101">
        <v>0</v>
      </c>
      <c r="F60" s="101">
        <v>1</v>
      </c>
      <c r="G60" s="103">
        <f>SUM(G61:G64)</f>
        <v>205</v>
      </c>
      <c r="H60" s="103">
        <f aca="true" t="shared" si="41" ref="H60:O60">SUM(H61:H64)</f>
        <v>40</v>
      </c>
      <c r="I60" s="103">
        <f t="shared" si="41"/>
        <v>75</v>
      </c>
      <c r="J60" s="103">
        <f t="shared" si="41"/>
        <v>28</v>
      </c>
      <c r="K60" s="103">
        <f t="shared" si="41"/>
        <v>47</v>
      </c>
      <c r="L60" s="103">
        <f t="shared" si="41"/>
        <v>0</v>
      </c>
      <c r="M60" s="103">
        <f t="shared" si="41"/>
        <v>0</v>
      </c>
      <c r="N60" s="103">
        <f t="shared" si="41"/>
        <v>18</v>
      </c>
      <c r="O60" s="103">
        <f t="shared" si="41"/>
        <v>72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373"/>
    </row>
    <row r="61" spans="1:70" s="181" customFormat="1" ht="25.5" customHeight="1">
      <c r="A61" s="98" t="s">
        <v>82</v>
      </c>
      <c r="B61" s="78" t="s">
        <v>360</v>
      </c>
      <c r="C61" s="168"/>
      <c r="D61" s="190">
        <v>6</v>
      </c>
      <c r="E61" s="77"/>
      <c r="F61" s="77"/>
      <c r="G61" s="203">
        <f>H61+I61+O61+N61</f>
        <v>115</v>
      </c>
      <c r="H61" s="203">
        <f>AI61+AR61+BA61+BJ61</f>
        <v>40</v>
      </c>
      <c r="I61" s="203">
        <f>J61+K61+L61+M61</f>
        <v>75</v>
      </c>
      <c r="J61" s="203">
        <f aca="true" t="shared" si="42" ref="J61:O64">AK61+AT61+BC61+BL61</f>
        <v>28</v>
      </c>
      <c r="K61" s="203">
        <f t="shared" si="42"/>
        <v>47</v>
      </c>
      <c r="L61" s="203">
        <f t="shared" si="42"/>
        <v>0</v>
      </c>
      <c r="M61" s="203">
        <f t="shared" si="42"/>
        <v>0</v>
      </c>
      <c r="N61" s="203">
        <f t="shared" si="42"/>
        <v>0</v>
      </c>
      <c r="O61" s="213">
        <f t="shared" si="42"/>
        <v>0</v>
      </c>
      <c r="P61" s="80"/>
      <c r="Q61" s="80"/>
      <c r="R61" s="80"/>
      <c r="S61" s="80"/>
      <c r="T61" s="80"/>
      <c r="U61" s="80"/>
      <c r="V61" s="80"/>
      <c r="W61" s="80"/>
      <c r="X61" s="96"/>
      <c r="Y61" s="80">
        <f>Z61+AA61+AF61+AG61</f>
        <v>0</v>
      </c>
      <c r="Z61" s="80"/>
      <c r="AA61" s="80"/>
      <c r="AB61" s="80"/>
      <c r="AC61" s="80"/>
      <c r="AD61" s="80"/>
      <c r="AE61" s="80"/>
      <c r="AF61" s="80"/>
      <c r="AG61" s="96"/>
      <c r="AH61" s="80"/>
      <c r="AI61" s="80"/>
      <c r="AJ61" s="80"/>
      <c r="AK61" s="80"/>
      <c r="AL61" s="80"/>
      <c r="AM61" s="80"/>
      <c r="AN61" s="80"/>
      <c r="AO61" s="80"/>
      <c r="AP61" s="96"/>
      <c r="AQ61" s="80">
        <f>AR61+AS61+AX61+AY61</f>
        <v>0</v>
      </c>
      <c r="AR61" s="80"/>
      <c r="AS61" s="80"/>
      <c r="AT61" s="80"/>
      <c r="AU61" s="80"/>
      <c r="AV61" s="80"/>
      <c r="AW61" s="80"/>
      <c r="AX61" s="80"/>
      <c r="AY61" s="96"/>
      <c r="AZ61" s="80">
        <f>BA61+BB61+BG61+BH61</f>
        <v>85</v>
      </c>
      <c r="BA61" s="80">
        <v>34</v>
      </c>
      <c r="BB61" s="80">
        <v>51</v>
      </c>
      <c r="BC61" s="80">
        <v>20</v>
      </c>
      <c r="BD61" s="80">
        <v>31</v>
      </c>
      <c r="BE61" s="80"/>
      <c r="BF61" s="80"/>
      <c r="BG61" s="80"/>
      <c r="BH61" s="80"/>
      <c r="BI61" s="80">
        <f>BJ61+BK61+BP61+BQ61</f>
        <v>30</v>
      </c>
      <c r="BJ61" s="80">
        <v>6</v>
      </c>
      <c r="BK61" s="183">
        <v>24</v>
      </c>
      <c r="BL61" s="80">
        <v>8</v>
      </c>
      <c r="BM61" s="80">
        <v>16</v>
      </c>
      <c r="BN61" s="80"/>
      <c r="BO61" s="80"/>
      <c r="BP61" s="80"/>
      <c r="BQ61" s="80"/>
      <c r="BR61" s="372"/>
    </row>
    <row r="62" spans="1:70" s="181" customFormat="1" ht="25.5" customHeight="1">
      <c r="A62" s="98" t="s">
        <v>96</v>
      </c>
      <c r="B62" s="78" t="s">
        <v>268</v>
      </c>
      <c r="C62" s="168"/>
      <c r="D62" s="190">
        <v>6</v>
      </c>
      <c r="E62" s="77"/>
      <c r="F62" s="77"/>
      <c r="G62" s="203">
        <f>H62+I62+O62+N62</f>
        <v>36</v>
      </c>
      <c r="H62" s="203">
        <f>AI62+AR62+BA62+BJ62</f>
        <v>0</v>
      </c>
      <c r="I62" s="203">
        <f>J62+K62+L62+M62</f>
        <v>0</v>
      </c>
      <c r="J62" s="203">
        <f t="shared" si="42"/>
        <v>0</v>
      </c>
      <c r="K62" s="203">
        <f t="shared" si="42"/>
        <v>0</v>
      </c>
      <c r="L62" s="203">
        <f t="shared" si="42"/>
        <v>0</v>
      </c>
      <c r="M62" s="203">
        <f t="shared" si="42"/>
        <v>0</v>
      </c>
      <c r="N62" s="203">
        <f t="shared" si="42"/>
        <v>0</v>
      </c>
      <c r="O62" s="213">
        <f t="shared" si="42"/>
        <v>36</v>
      </c>
      <c r="P62" s="87"/>
      <c r="Q62" s="87"/>
      <c r="R62" s="80"/>
      <c r="S62" s="80"/>
      <c r="T62" s="80"/>
      <c r="U62" s="80"/>
      <c r="V62" s="80"/>
      <c r="W62" s="80"/>
      <c r="X62" s="96"/>
      <c r="Y62" s="80">
        <f>Z62+AA62+AF62+AG62</f>
        <v>0</v>
      </c>
      <c r="Z62" s="87"/>
      <c r="AA62" s="80"/>
      <c r="AB62" s="80"/>
      <c r="AC62" s="80"/>
      <c r="AD62" s="80"/>
      <c r="AE62" s="80"/>
      <c r="AF62" s="80"/>
      <c r="AG62" s="96"/>
      <c r="AH62" s="87"/>
      <c r="AI62" s="87"/>
      <c r="AJ62" s="80"/>
      <c r="AK62" s="80"/>
      <c r="AL62" s="80"/>
      <c r="AM62" s="80"/>
      <c r="AN62" s="80"/>
      <c r="AO62" s="80"/>
      <c r="AP62" s="96"/>
      <c r="AQ62" s="80">
        <f>AR62+AS62+AX62+AY62</f>
        <v>0</v>
      </c>
      <c r="AR62" s="87"/>
      <c r="AS62" s="80"/>
      <c r="AT62" s="80"/>
      <c r="AU62" s="80"/>
      <c r="AV62" s="80"/>
      <c r="AW62" s="80"/>
      <c r="AX62" s="80"/>
      <c r="AY62" s="96"/>
      <c r="AZ62" s="80">
        <f>BA62+BB62+BG62+BH62</f>
        <v>0</v>
      </c>
      <c r="BA62" s="87"/>
      <c r="BB62" s="80"/>
      <c r="BC62" s="80"/>
      <c r="BD62" s="80"/>
      <c r="BE62" s="80"/>
      <c r="BF62" s="80"/>
      <c r="BG62" s="80"/>
      <c r="BH62" s="80"/>
      <c r="BI62" s="80">
        <f>BJ62+BK62+BP62+BQ62</f>
        <v>36</v>
      </c>
      <c r="BJ62" s="87"/>
      <c r="BK62" s="80"/>
      <c r="BL62" s="80"/>
      <c r="BM62" s="80"/>
      <c r="BN62" s="80"/>
      <c r="BO62" s="80"/>
      <c r="BP62" s="80"/>
      <c r="BQ62" s="80">
        <v>36</v>
      </c>
      <c r="BR62" s="372"/>
    </row>
    <row r="63" spans="1:70" s="181" customFormat="1" ht="25.5" customHeight="1">
      <c r="A63" s="98" t="s">
        <v>142</v>
      </c>
      <c r="B63" s="93" t="s">
        <v>215</v>
      </c>
      <c r="C63" s="168"/>
      <c r="D63" s="190">
        <v>6</v>
      </c>
      <c r="E63" s="77"/>
      <c r="F63" s="77"/>
      <c r="G63" s="203">
        <f>H63+I63+O63+N63</f>
        <v>36</v>
      </c>
      <c r="H63" s="203">
        <f>AI63+AR63+BA63+BJ63</f>
        <v>0</v>
      </c>
      <c r="I63" s="203">
        <f>J63+K63+L63+M63</f>
        <v>0</v>
      </c>
      <c r="J63" s="203">
        <f t="shared" si="42"/>
        <v>0</v>
      </c>
      <c r="K63" s="203">
        <f t="shared" si="42"/>
        <v>0</v>
      </c>
      <c r="L63" s="203">
        <f t="shared" si="42"/>
        <v>0</v>
      </c>
      <c r="M63" s="203">
        <f t="shared" si="42"/>
        <v>0</v>
      </c>
      <c r="N63" s="203">
        <f t="shared" si="42"/>
        <v>0</v>
      </c>
      <c r="O63" s="213">
        <f t="shared" si="42"/>
        <v>36</v>
      </c>
      <c r="P63" s="88"/>
      <c r="Q63" s="88"/>
      <c r="R63" s="80"/>
      <c r="S63" s="80"/>
      <c r="T63" s="80"/>
      <c r="U63" s="80"/>
      <c r="V63" s="80"/>
      <c r="W63" s="80"/>
      <c r="X63" s="96"/>
      <c r="Y63" s="80">
        <f>Z63+AA63+AF63+AG63</f>
        <v>0</v>
      </c>
      <c r="Z63" s="88"/>
      <c r="AA63" s="80"/>
      <c r="AB63" s="80"/>
      <c r="AC63" s="80"/>
      <c r="AD63" s="80"/>
      <c r="AE63" s="80"/>
      <c r="AF63" s="80"/>
      <c r="AG63" s="96"/>
      <c r="AH63" s="88"/>
      <c r="AI63" s="88"/>
      <c r="AJ63" s="80"/>
      <c r="AK63" s="80"/>
      <c r="AL63" s="80"/>
      <c r="AM63" s="80"/>
      <c r="AN63" s="80"/>
      <c r="AO63" s="80"/>
      <c r="AP63" s="96"/>
      <c r="AQ63" s="80">
        <f>AR63+AS63+AX63+AY63</f>
        <v>0</v>
      </c>
      <c r="AR63" s="88"/>
      <c r="AS63" s="80"/>
      <c r="AT63" s="80"/>
      <c r="AU63" s="80"/>
      <c r="AV63" s="80"/>
      <c r="AW63" s="80"/>
      <c r="AX63" s="80"/>
      <c r="AY63" s="96"/>
      <c r="AZ63" s="80">
        <f>BA63+BB63+BG63+BH63</f>
        <v>0</v>
      </c>
      <c r="BA63" s="88"/>
      <c r="BB63" s="80"/>
      <c r="BC63" s="80"/>
      <c r="BD63" s="80"/>
      <c r="BE63" s="80"/>
      <c r="BF63" s="80"/>
      <c r="BG63" s="80"/>
      <c r="BH63" s="80"/>
      <c r="BI63" s="80">
        <f>BJ63+BK63+BP63+BQ63</f>
        <v>36</v>
      </c>
      <c r="BJ63" s="88"/>
      <c r="BK63" s="80"/>
      <c r="BL63" s="80"/>
      <c r="BM63" s="80"/>
      <c r="BN63" s="80"/>
      <c r="BO63" s="80"/>
      <c r="BP63" s="80"/>
      <c r="BQ63" s="80">
        <v>36</v>
      </c>
      <c r="BR63" s="372"/>
    </row>
    <row r="64" spans="1:70" s="181" customFormat="1" ht="25.5" customHeight="1">
      <c r="A64" s="98" t="s">
        <v>361</v>
      </c>
      <c r="B64" s="93" t="s">
        <v>357</v>
      </c>
      <c r="C64" s="168"/>
      <c r="D64" s="190"/>
      <c r="E64" s="77"/>
      <c r="F64" s="77">
        <v>6</v>
      </c>
      <c r="G64" s="203">
        <f>H64+I64+O64+N64</f>
        <v>18</v>
      </c>
      <c r="H64" s="203">
        <f>AI64+AR64+BA64+BJ64</f>
        <v>0</v>
      </c>
      <c r="I64" s="203">
        <f>J64+K64+L64+M64</f>
        <v>0</v>
      </c>
      <c r="J64" s="203">
        <f t="shared" si="42"/>
        <v>0</v>
      </c>
      <c r="K64" s="203">
        <f t="shared" si="42"/>
        <v>0</v>
      </c>
      <c r="L64" s="203">
        <f t="shared" si="42"/>
        <v>0</v>
      </c>
      <c r="M64" s="203">
        <f t="shared" si="42"/>
        <v>0</v>
      </c>
      <c r="N64" s="203">
        <f t="shared" si="42"/>
        <v>18</v>
      </c>
      <c r="O64" s="213">
        <f t="shared" si="42"/>
        <v>0</v>
      </c>
      <c r="P64" s="88"/>
      <c r="Q64" s="88"/>
      <c r="R64" s="80"/>
      <c r="S64" s="80"/>
      <c r="T64" s="80"/>
      <c r="U64" s="80"/>
      <c r="V64" s="80"/>
      <c r="W64" s="88"/>
      <c r="X64" s="145"/>
      <c r="Y64" s="80">
        <f>Z64+AA64+AF64+AG64</f>
        <v>0</v>
      </c>
      <c r="Z64" s="88"/>
      <c r="AA64" s="80"/>
      <c r="AB64" s="80"/>
      <c r="AC64" s="80"/>
      <c r="AD64" s="80"/>
      <c r="AE64" s="80"/>
      <c r="AF64" s="88"/>
      <c r="AG64" s="145"/>
      <c r="AH64" s="88"/>
      <c r="AI64" s="88"/>
      <c r="AJ64" s="80"/>
      <c r="AK64" s="80"/>
      <c r="AL64" s="80"/>
      <c r="AM64" s="80"/>
      <c r="AN64" s="80"/>
      <c r="AO64" s="88"/>
      <c r="AP64" s="145"/>
      <c r="AQ64" s="80">
        <f>AR64+AS64+AX64+AY64</f>
        <v>0</v>
      </c>
      <c r="AR64" s="88"/>
      <c r="AS64" s="80"/>
      <c r="AT64" s="80"/>
      <c r="AU64" s="80"/>
      <c r="AV64" s="80"/>
      <c r="AW64" s="80"/>
      <c r="AX64" s="88"/>
      <c r="AY64" s="145"/>
      <c r="AZ64" s="80">
        <f>BA64+BB64+BG64+BH64</f>
        <v>0</v>
      </c>
      <c r="BA64" s="88"/>
      <c r="BB64" s="80"/>
      <c r="BC64" s="80"/>
      <c r="BD64" s="80"/>
      <c r="BE64" s="80"/>
      <c r="BF64" s="80"/>
      <c r="BG64" s="88"/>
      <c r="BH64" s="88"/>
      <c r="BI64" s="80">
        <f>BJ64+BK64+BP64+BQ64</f>
        <v>18</v>
      </c>
      <c r="BJ64" s="88"/>
      <c r="BK64" s="80"/>
      <c r="BL64" s="80"/>
      <c r="BM64" s="80"/>
      <c r="BN64" s="80"/>
      <c r="BO64" s="80"/>
      <c r="BP64" s="88">
        <v>18</v>
      </c>
      <c r="BQ64" s="88"/>
      <c r="BR64" s="377"/>
    </row>
    <row r="65" spans="1:242" ht="25.5" customHeight="1">
      <c r="A65" s="99" t="s">
        <v>143</v>
      </c>
      <c r="B65" s="166" t="s">
        <v>434</v>
      </c>
      <c r="C65" s="167" t="s">
        <v>464</v>
      </c>
      <c r="D65" s="191">
        <v>2</v>
      </c>
      <c r="E65" s="101">
        <v>0</v>
      </c>
      <c r="F65" s="101">
        <v>1</v>
      </c>
      <c r="G65" s="182">
        <f>SUM(G66:G70)</f>
        <v>422</v>
      </c>
      <c r="H65" s="182">
        <f aca="true" t="shared" si="43" ref="H65:O65">SUM(H66:H70)</f>
        <v>64</v>
      </c>
      <c r="I65" s="182">
        <f t="shared" si="43"/>
        <v>196</v>
      </c>
      <c r="J65" s="182">
        <f t="shared" si="43"/>
        <v>96</v>
      </c>
      <c r="K65" s="182">
        <f t="shared" si="43"/>
        <v>60</v>
      </c>
      <c r="L65" s="182">
        <f t="shared" si="43"/>
        <v>0</v>
      </c>
      <c r="M65" s="182">
        <f t="shared" si="43"/>
        <v>40</v>
      </c>
      <c r="N65" s="182">
        <f t="shared" si="43"/>
        <v>18</v>
      </c>
      <c r="O65" s="182">
        <f t="shared" si="43"/>
        <v>144</v>
      </c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378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</row>
    <row r="66" spans="1:70" s="84" customFormat="1" ht="25.5">
      <c r="A66" s="98" t="s">
        <v>209</v>
      </c>
      <c r="B66" s="78" t="s">
        <v>362</v>
      </c>
      <c r="C66" s="168"/>
      <c r="D66" s="190">
        <v>6</v>
      </c>
      <c r="E66" s="77"/>
      <c r="F66" s="77"/>
      <c r="G66" s="203">
        <f>H66+I66+O66+N66</f>
        <v>138</v>
      </c>
      <c r="H66" s="203">
        <f>AI66+AR66+BA66+BJ66</f>
        <v>40</v>
      </c>
      <c r="I66" s="203">
        <f>J66+K66+L66+M66</f>
        <v>98</v>
      </c>
      <c r="J66" s="203">
        <f aca="true" t="shared" si="44" ref="J66:O70">AK66+AT66+BC66+BL66</f>
        <v>48</v>
      </c>
      <c r="K66" s="203">
        <f t="shared" si="44"/>
        <v>30</v>
      </c>
      <c r="L66" s="203">
        <f t="shared" si="44"/>
        <v>0</v>
      </c>
      <c r="M66" s="203">
        <f t="shared" si="44"/>
        <v>20</v>
      </c>
      <c r="N66" s="203">
        <f t="shared" si="44"/>
        <v>0</v>
      </c>
      <c r="O66" s="213">
        <f t="shared" si="44"/>
        <v>0</v>
      </c>
      <c r="P66" s="80"/>
      <c r="Q66" s="80"/>
      <c r="R66" s="80"/>
      <c r="S66" s="80"/>
      <c r="T66" s="80"/>
      <c r="U66" s="80"/>
      <c r="V66" s="80"/>
      <c r="W66" s="80"/>
      <c r="X66" s="96"/>
      <c r="Y66" s="80">
        <f>Z66+AA66+AF66+AG66</f>
        <v>0</v>
      </c>
      <c r="Z66" s="80"/>
      <c r="AA66" s="80"/>
      <c r="AB66" s="80"/>
      <c r="AC66" s="80"/>
      <c r="AD66" s="80"/>
      <c r="AE66" s="80"/>
      <c r="AF66" s="80"/>
      <c r="AG66" s="96"/>
      <c r="AH66" s="80"/>
      <c r="AI66" s="80"/>
      <c r="AJ66" s="80"/>
      <c r="AK66" s="80"/>
      <c r="AL66" s="80"/>
      <c r="AM66" s="80"/>
      <c r="AN66" s="80"/>
      <c r="AO66" s="80"/>
      <c r="AP66" s="96"/>
      <c r="AQ66" s="80">
        <f>AR66+AS66+AX66+AY66</f>
        <v>0</v>
      </c>
      <c r="AR66" s="80"/>
      <c r="AS66" s="80"/>
      <c r="AT66" s="80"/>
      <c r="AU66" s="80"/>
      <c r="AV66" s="80"/>
      <c r="AW66" s="80"/>
      <c r="AX66" s="80"/>
      <c r="AY66" s="96"/>
      <c r="AZ66" s="80">
        <f>BA66+BB66+BG66+BH66</f>
        <v>101</v>
      </c>
      <c r="BA66" s="80">
        <v>33</v>
      </c>
      <c r="BB66" s="80">
        <v>68</v>
      </c>
      <c r="BC66" s="80">
        <v>38</v>
      </c>
      <c r="BD66" s="80">
        <v>30</v>
      </c>
      <c r="BE66" s="80"/>
      <c r="BF66" s="80"/>
      <c r="BG66" s="80"/>
      <c r="BH66" s="80"/>
      <c r="BI66" s="80">
        <f>BJ66+BK66+BP66+BQ66</f>
        <v>37</v>
      </c>
      <c r="BJ66" s="80">
        <v>7</v>
      </c>
      <c r="BK66" s="183">
        <v>30</v>
      </c>
      <c r="BL66" s="80">
        <v>10</v>
      </c>
      <c r="BM66" s="80"/>
      <c r="BN66" s="80"/>
      <c r="BO66" s="80">
        <v>20</v>
      </c>
      <c r="BP66" s="80"/>
      <c r="BQ66" s="80"/>
      <c r="BR66" s="372"/>
    </row>
    <row r="67" spans="1:70" s="84" customFormat="1" ht="25.5">
      <c r="A67" s="98" t="s">
        <v>363</v>
      </c>
      <c r="B67" s="78" t="s">
        <v>364</v>
      </c>
      <c r="C67" s="168"/>
      <c r="D67" s="190">
        <v>6</v>
      </c>
      <c r="E67" s="77"/>
      <c r="F67" s="77"/>
      <c r="G67" s="203">
        <f>H67+I67+O67+N67</f>
        <v>122</v>
      </c>
      <c r="H67" s="203">
        <f>AI67+AR67+BA67+BJ67</f>
        <v>24</v>
      </c>
      <c r="I67" s="203">
        <f>J67+K67+L67+M67</f>
        <v>98</v>
      </c>
      <c r="J67" s="203">
        <f t="shared" si="44"/>
        <v>48</v>
      </c>
      <c r="K67" s="203">
        <f t="shared" si="44"/>
        <v>30</v>
      </c>
      <c r="L67" s="203">
        <f t="shared" si="44"/>
        <v>0</v>
      </c>
      <c r="M67" s="203">
        <f t="shared" si="44"/>
        <v>20</v>
      </c>
      <c r="N67" s="203">
        <f t="shared" si="44"/>
        <v>0</v>
      </c>
      <c r="O67" s="213">
        <f t="shared" si="44"/>
        <v>0</v>
      </c>
      <c r="P67" s="80"/>
      <c r="Q67" s="80"/>
      <c r="R67" s="80"/>
      <c r="S67" s="80"/>
      <c r="T67" s="80"/>
      <c r="U67" s="80"/>
      <c r="V67" s="80"/>
      <c r="W67" s="80"/>
      <c r="X67" s="96"/>
      <c r="Y67" s="80">
        <f>Z67+AA67+AF67+AG67</f>
        <v>0</v>
      </c>
      <c r="Z67" s="80"/>
      <c r="AA67" s="80"/>
      <c r="AB67" s="80"/>
      <c r="AC67" s="80"/>
      <c r="AD67" s="80"/>
      <c r="AE67" s="80"/>
      <c r="AF67" s="80"/>
      <c r="AG67" s="96"/>
      <c r="AH67" s="80"/>
      <c r="AI67" s="80"/>
      <c r="AJ67" s="80"/>
      <c r="AK67" s="80"/>
      <c r="AL67" s="80"/>
      <c r="AM67" s="80"/>
      <c r="AN67" s="80"/>
      <c r="AO67" s="80"/>
      <c r="AP67" s="96"/>
      <c r="AQ67" s="80">
        <f>AR67+AS67+AX67+AY67</f>
        <v>0</v>
      </c>
      <c r="AR67" s="80"/>
      <c r="AS67" s="80"/>
      <c r="AT67" s="80"/>
      <c r="AU67" s="80"/>
      <c r="AV67" s="80"/>
      <c r="AW67" s="80"/>
      <c r="AX67" s="80"/>
      <c r="AY67" s="96"/>
      <c r="AZ67" s="80">
        <f>BA67+BB67+BG67+BH67</f>
        <v>85</v>
      </c>
      <c r="BA67" s="80">
        <v>17</v>
      </c>
      <c r="BB67" s="80">
        <v>68</v>
      </c>
      <c r="BC67" s="80">
        <v>38</v>
      </c>
      <c r="BD67" s="80">
        <v>30</v>
      </c>
      <c r="BE67" s="80"/>
      <c r="BF67" s="80"/>
      <c r="BG67" s="80"/>
      <c r="BH67" s="80"/>
      <c r="BI67" s="80">
        <f>BJ67+BK67+BP67+BQ67</f>
        <v>37</v>
      </c>
      <c r="BJ67" s="80">
        <v>7</v>
      </c>
      <c r="BK67" s="183">
        <v>30</v>
      </c>
      <c r="BL67" s="80">
        <v>10</v>
      </c>
      <c r="BM67" s="80"/>
      <c r="BN67" s="80"/>
      <c r="BO67" s="80">
        <v>20</v>
      </c>
      <c r="BP67" s="80"/>
      <c r="BQ67" s="80"/>
      <c r="BR67" s="372"/>
    </row>
    <row r="68" spans="1:70" s="84" customFormat="1" ht="25.5" customHeight="1">
      <c r="A68" s="98" t="s">
        <v>144</v>
      </c>
      <c r="B68" s="78" t="s">
        <v>268</v>
      </c>
      <c r="C68" s="168"/>
      <c r="D68" s="190">
        <v>6</v>
      </c>
      <c r="E68" s="77"/>
      <c r="F68" s="77"/>
      <c r="G68" s="203">
        <f>H68+I68+O68+N68</f>
        <v>108</v>
      </c>
      <c r="H68" s="203">
        <f>AI68+AR68+BA68+BJ68</f>
        <v>0</v>
      </c>
      <c r="I68" s="203">
        <f>J68+K68+L68+M68</f>
        <v>0</v>
      </c>
      <c r="J68" s="203">
        <f t="shared" si="44"/>
        <v>0</v>
      </c>
      <c r="K68" s="203">
        <f t="shared" si="44"/>
        <v>0</v>
      </c>
      <c r="L68" s="203">
        <f t="shared" si="44"/>
        <v>0</v>
      </c>
      <c r="M68" s="203">
        <f t="shared" si="44"/>
        <v>0</v>
      </c>
      <c r="N68" s="203">
        <f t="shared" si="44"/>
        <v>0</v>
      </c>
      <c r="O68" s="213">
        <f t="shared" si="44"/>
        <v>108</v>
      </c>
      <c r="P68" s="88"/>
      <c r="Q68" s="88"/>
      <c r="R68" s="80"/>
      <c r="S68" s="80"/>
      <c r="T68" s="80"/>
      <c r="U68" s="80"/>
      <c r="V68" s="80"/>
      <c r="W68" s="80"/>
      <c r="X68" s="96"/>
      <c r="Y68" s="80">
        <f>Z68+AA68+AF68+AG68</f>
        <v>0</v>
      </c>
      <c r="Z68" s="88"/>
      <c r="AA68" s="80"/>
      <c r="AB68" s="80"/>
      <c r="AC68" s="80"/>
      <c r="AD68" s="80"/>
      <c r="AE68" s="80"/>
      <c r="AF68" s="80"/>
      <c r="AG68" s="96"/>
      <c r="AH68" s="88"/>
      <c r="AI68" s="88"/>
      <c r="AJ68" s="80"/>
      <c r="AK68" s="80"/>
      <c r="AL68" s="80"/>
      <c r="AM68" s="80"/>
      <c r="AN68" s="80"/>
      <c r="AO68" s="80"/>
      <c r="AP68" s="96"/>
      <c r="AQ68" s="80">
        <f>AR68+AS68+AX68+AY68</f>
        <v>0</v>
      </c>
      <c r="AR68" s="88"/>
      <c r="AS68" s="80"/>
      <c r="AT68" s="80"/>
      <c r="AU68" s="80"/>
      <c r="AV68" s="80"/>
      <c r="AW68" s="80"/>
      <c r="AX68" s="80"/>
      <c r="AY68" s="96"/>
      <c r="AZ68" s="80">
        <f>BA68+BB68+BG68+BH68</f>
        <v>0</v>
      </c>
      <c r="BA68" s="88"/>
      <c r="BB68" s="80"/>
      <c r="BC68" s="80"/>
      <c r="BD68" s="80"/>
      <c r="BE68" s="80"/>
      <c r="BF68" s="80"/>
      <c r="BG68" s="80"/>
      <c r="BH68" s="80"/>
      <c r="BI68" s="80">
        <f>BJ68+BK68+BP68+BQ68</f>
        <v>108</v>
      </c>
      <c r="BJ68" s="88"/>
      <c r="BK68" s="80"/>
      <c r="BL68" s="80"/>
      <c r="BM68" s="80"/>
      <c r="BN68" s="80"/>
      <c r="BO68" s="80"/>
      <c r="BP68" s="80"/>
      <c r="BQ68" s="80">
        <v>108</v>
      </c>
      <c r="BR68" s="372"/>
    </row>
    <row r="69" spans="1:70" s="181" customFormat="1" ht="25.5" customHeight="1">
      <c r="A69" s="98" t="s">
        <v>145</v>
      </c>
      <c r="B69" s="93" t="s">
        <v>215</v>
      </c>
      <c r="C69" s="168"/>
      <c r="D69" s="190">
        <v>6</v>
      </c>
      <c r="E69" s="77"/>
      <c r="F69" s="77"/>
      <c r="G69" s="203">
        <f>H69+I69+O69+N69</f>
        <v>36</v>
      </c>
      <c r="H69" s="203">
        <f>AI69+AR69+BA69+BJ69</f>
        <v>0</v>
      </c>
      <c r="I69" s="203">
        <f>J69+K69+L69+M69</f>
        <v>0</v>
      </c>
      <c r="J69" s="203">
        <f t="shared" si="44"/>
        <v>0</v>
      </c>
      <c r="K69" s="203">
        <f t="shared" si="44"/>
        <v>0</v>
      </c>
      <c r="L69" s="203">
        <f t="shared" si="44"/>
        <v>0</v>
      </c>
      <c r="M69" s="203">
        <f t="shared" si="44"/>
        <v>0</v>
      </c>
      <c r="N69" s="203">
        <f t="shared" si="44"/>
        <v>0</v>
      </c>
      <c r="O69" s="213">
        <f t="shared" si="44"/>
        <v>36</v>
      </c>
      <c r="P69" s="88"/>
      <c r="Q69" s="88"/>
      <c r="R69" s="80"/>
      <c r="S69" s="80"/>
      <c r="T69" s="80"/>
      <c r="U69" s="80"/>
      <c r="V69" s="80"/>
      <c r="W69" s="80"/>
      <c r="X69" s="96"/>
      <c r="Y69" s="80">
        <f>Z69+AA69+AF69+AG69</f>
        <v>0</v>
      </c>
      <c r="Z69" s="88"/>
      <c r="AA69" s="80"/>
      <c r="AB69" s="80"/>
      <c r="AC69" s="80"/>
      <c r="AD69" s="80"/>
      <c r="AE69" s="80"/>
      <c r="AF69" s="80"/>
      <c r="AG69" s="96"/>
      <c r="AH69" s="88"/>
      <c r="AI69" s="88"/>
      <c r="AJ69" s="80"/>
      <c r="AK69" s="80"/>
      <c r="AL69" s="80"/>
      <c r="AM69" s="80"/>
      <c r="AN69" s="80"/>
      <c r="AO69" s="80"/>
      <c r="AP69" s="96"/>
      <c r="AQ69" s="80">
        <f>AR69+AS69+AX69+AY69</f>
        <v>0</v>
      </c>
      <c r="AR69" s="88"/>
      <c r="AS69" s="80"/>
      <c r="AT69" s="80"/>
      <c r="AU69" s="80"/>
      <c r="AV69" s="80"/>
      <c r="AW69" s="80"/>
      <c r="AX69" s="80"/>
      <c r="AY69" s="96"/>
      <c r="AZ69" s="80">
        <f>BA69+BB69+BG69+BH69</f>
        <v>0</v>
      </c>
      <c r="BA69" s="88"/>
      <c r="BB69" s="80"/>
      <c r="BC69" s="80"/>
      <c r="BD69" s="80"/>
      <c r="BE69" s="80"/>
      <c r="BF69" s="80"/>
      <c r="BG69" s="80"/>
      <c r="BH69" s="80"/>
      <c r="BI69" s="80">
        <f>BJ69+BK69+BP69+BQ69</f>
        <v>36</v>
      </c>
      <c r="BJ69" s="88"/>
      <c r="BK69" s="80"/>
      <c r="BL69" s="80"/>
      <c r="BM69" s="80"/>
      <c r="BN69" s="80"/>
      <c r="BO69" s="80"/>
      <c r="BP69" s="80"/>
      <c r="BQ69" s="80">
        <v>36</v>
      </c>
      <c r="BR69" s="372"/>
    </row>
    <row r="70" spans="1:70" s="181" customFormat="1" ht="25.5" customHeight="1">
      <c r="A70" s="98" t="s">
        <v>365</v>
      </c>
      <c r="B70" s="93" t="s">
        <v>357</v>
      </c>
      <c r="C70" s="168"/>
      <c r="D70" s="190"/>
      <c r="E70" s="77"/>
      <c r="F70" s="77">
        <v>6</v>
      </c>
      <c r="G70" s="203">
        <f>H70+I70+O70+N70</f>
        <v>18</v>
      </c>
      <c r="H70" s="203">
        <f>AI70+AR70+BA70+BJ70</f>
        <v>0</v>
      </c>
      <c r="I70" s="203">
        <f>J70+K70+L70+M70</f>
        <v>0</v>
      </c>
      <c r="J70" s="203">
        <f t="shared" si="44"/>
        <v>0</v>
      </c>
      <c r="K70" s="203">
        <f t="shared" si="44"/>
        <v>0</v>
      </c>
      <c r="L70" s="203">
        <f t="shared" si="44"/>
        <v>0</v>
      </c>
      <c r="M70" s="203">
        <f t="shared" si="44"/>
        <v>0</v>
      </c>
      <c r="N70" s="203">
        <f t="shared" si="44"/>
        <v>18</v>
      </c>
      <c r="O70" s="213">
        <f t="shared" si="44"/>
        <v>0</v>
      </c>
      <c r="P70" s="88"/>
      <c r="Q70" s="88"/>
      <c r="R70" s="80"/>
      <c r="S70" s="80"/>
      <c r="T70" s="80"/>
      <c r="U70" s="80"/>
      <c r="V70" s="80"/>
      <c r="W70" s="88"/>
      <c r="X70" s="145"/>
      <c r="Y70" s="80">
        <f>Z70+AA70+AF70+AG70</f>
        <v>0</v>
      </c>
      <c r="Z70" s="88"/>
      <c r="AA70" s="80"/>
      <c r="AB70" s="80"/>
      <c r="AC70" s="80"/>
      <c r="AD70" s="80"/>
      <c r="AE70" s="80"/>
      <c r="AF70" s="88"/>
      <c r="AG70" s="145"/>
      <c r="AH70" s="88"/>
      <c r="AI70" s="88"/>
      <c r="AJ70" s="80"/>
      <c r="AK70" s="80"/>
      <c r="AL70" s="80"/>
      <c r="AM70" s="80"/>
      <c r="AN70" s="80"/>
      <c r="AO70" s="88"/>
      <c r="AP70" s="145"/>
      <c r="AQ70" s="80">
        <f>AR70+AS70+AX70+AY70</f>
        <v>0</v>
      </c>
      <c r="AR70" s="88"/>
      <c r="AS70" s="80"/>
      <c r="AT70" s="80"/>
      <c r="AU70" s="80"/>
      <c r="AV70" s="80"/>
      <c r="AW70" s="80"/>
      <c r="AX70" s="88"/>
      <c r="AY70" s="145"/>
      <c r="AZ70" s="80">
        <f>BA70+BB70+BG70+BH70</f>
        <v>0</v>
      </c>
      <c r="BA70" s="88"/>
      <c r="BB70" s="80"/>
      <c r="BC70" s="80"/>
      <c r="BD70" s="80"/>
      <c r="BE70" s="80"/>
      <c r="BF70" s="80"/>
      <c r="BG70" s="88"/>
      <c r="BH70" s="88"/>
      <c r="BI70" s="80">
        <f>BJ70+BK70+BP70+BQ70</f>
        <v>18</v>
      </c>
      <c r="BJ70" s="88"/>
      <c r="BK70" s="80"/>
      <c r="BL70" s="80"/>
      <c r="BM70" s="80"/>
      <c r="BN70" s="80"/>
      <c r="BO70" s="80"/>
      <c r="BP70" s="88">
        <v>18</v>
      </c>
      <c r="BQ70" s="88"/>
      <c r="BR70" s="377"/>
    </row>
    <row r="71" spans="1:242" ht="25.5" customHeight="1">
      <c r="A71" s="99" t="s">
        <v>341</v>
      </c>
      <c r="B71" s="166" t="s">
        <v>463</v>
      </c>
      <c r="C71" s="167" t="s">
        <v>464</v>
      </c>
      <c r="D71" s="191">
        <v>0</v>
      </c>
      <c r="E71" s="101">
        <v>0</v>
      </c>
      <c r="F71" s="101">
        <v>1</v>
      </c>
      <c r="G71" s="182">
        <f>SUM(G72:G74)</f>
        <v>120</v>
      </c>
      <c r="H71" s="182">
        <f aca="true" t="shared" si="45" ref="H71:O71">SUM(H72:H74)</f>
        <v>15</v>
      </c>
      <c r="I71" s="182">
        <f t="shared" si="45"/>
        <v>51</v>
      </c>
      <c r="J71" s="182">
        <f t="shared" si="45"/>
        <v>51</v>
      </c>
      <c r="K71" s="182">
        <f t="shared" si="45"/>
        <v>0</v>
      </c>
      <c r="L71" s="182">
        <f t="shared" si="45"/>
        <v>0</v>
      </c>
      <c r="M71" s="182">
        <f t="shared" si="45"/>
        <v>0</v>
      </c>
      <c r="N71" s="182">
        <f t="shared" si="45"/>
        <v>18</v>
      </c>
      <c r="O71" s="182">
        <f t="shared" si="45"/>
        <v>36</v>
      </c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378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</row>
    <row r="72" spans="1:70" s="84" customFormat="1" ht="25.5" customHeight="1">
      <c r="A72" s="98" t="s">
        <v>342</v>
      </c>
      <c r="B72" s="78" t="s">
        <v>366</v>
      </c>
      <c r="C72" s="168"/>
      <c r="D72" s="190"/>
      <c r="E72" s="77"/>
      <c r="F72" s="77"/>
      <c r="G72" s="203">
        <f>H72+I72+O72+N72</f>
        <v>66</v>
      </c>
      <c r="H72" s="203">
        <f>AI72+AR72+BA72+BJ72</f>
        <v>15</v>
      </c>
      <c r="I72" s="203">
        <f>J72+K72+L72+M72</f>
        <v>51</v>
      </c>
      <c r="J72" s="203">
        <f aca="true" t="shared" si="46" ref="J72:O74">AK72+AT72+BC72+BL72</f>
        <v>51</v>
      </c>
      <c r="K72" s="203">
        <f t="shared" si="46"/>
        <v>0</v>
      </c>
      <c r="L72" s="203">
        <f t="shared" si="46"/>
        <v>0</v>
      </c>
      <c r="M72" s="203">
        <f t="shared" si="46"/>
        <v>0</v>
      </c>
      <c r="N72" s="203">
        <f t="shared" si="46"/>
        <v>0</v>
      </c>
      <c r="O72" s="213">
        <f t="shared" si="46"/>
        <v>0</v>
      </c>
      <c r="P72" s="80"/>
      <c r="Q72" s="80"/>
      <c r="R72" s="80"/>
      <c r="S72" s="80"/>
      <c r="T72" s="80"/>
      <c r="U72" s="80"/>
      <c r="V72" s="80"/>
      <c r="W72" s="80"/>
      <c r="X72" s="96"/>
      <c r="Y72" s="80"/>
      <c r="Z72" s="80"/>
      <c r="AA72" s="80"/>
      <c r="AB72" s="80"/>
      <c r="AC72" s="80"/>
      <c r="AD72" s="80"/>
      <c r="AE72" s="80"/>
      <c r="AF72" s="80"/>
      <c r="AG72" s="96"/>
      <c r="AH72" s="80"/>
      <c r="AI72" s="80"/>
      <c r="AJ72" s="80"/>
      <c r="AK72" s="80"/>
      <c r="AL72" s="80"/>
      <c r="AM72" s="80"/>
      <c r="AN72" s="80"/>
      <c r="AO72" s="80"/>
      <c r="AP72" s="96"/>
      <c r="AQ72" s="80">
        <f>AR72+AS72+AX72+AY72</f>
        <v>66</v>
      </c>
      <c r="AR72" s="80">
        <v>15</v>
      </c>
      <c r="AS72" s="80">
        <v>51</v>
      </c>
      <c r="AT72" s="80">
        <v>51</v>
      </c>
      <c r="AU72" s="80"/>
      <c r="AV72" s="80"/>
      <c r="AW72" s="80"/>
      <c r="AX72" s="80"/>
      <c r="AY72" s="96"/>
      <c r="AZ72" s="80">
        <f>BA72+BB72+BG72+BH72</f>
        <v>0</v>
      </c>
      <c r="BA72" s="80"/>
      <c r="BB72" s="80"/>
      <c r="BC72" s="80"/>
      <c r="BD72" s="80"/>
      <c r="BE72" s="80"/>
      <c r="BF72" s="80"/>
      <c r="BG72" s="80"/>
      <c r="BH72" s="80"/>
      <c r="BI72" s="80">
        <f>BJ72+BK72+BP72+BQ72</f>
        <v>0</v>
      </c>
      <c r="BJ72" s="80"/>
      <c r="BK72" s="80"/>
      <c r="BL72" s="80"/>
      <c r="BM72" s="80"/>
      <c r="BN72" s="80"/>
      <c r="BO72" s="80"/>
      <c r="BP72" s="80"/>
      <c r="BQ72" s="80"/>
      <c r="BR72" s="372"/>
    </row>
    <row r="73" spans="1:70" s="84" customFormat="1" ht="25.5" customHeight="1">
      <c r="A73" s="98" t="s">
        <v>344</v>
      </c>
      <c r="B73" s="78" t="s">
        <v>279</v>
      </c>
      <c r="C73" s="168"/>
      <c r="D73" s="190">
        <v>4</v>
      </c>
      <c r="E73" s="77"/>
      <c r="F73" s="77"/>
      <c r="G73" s="203">
        <f>H73+I73+O73+N73</f>
        <v>36</v>
      </c>
      <c r="H73" s="203">
        <f>AI73+AR73+BA73+BJ73</f>
        <v>0</v>
      </c>
      <c r="I73" s="203">
        <f>J73+K73+L73+M73</f>
        <v>0</v>
      </c>
      <c r="J73" s="203">
        <f t="shared" si="46"/>
        <v>0</v>
      </c>
      <c r="K73" s="203">
        <f t="shared" si="46"/>
        <v>0</v>
      </c>
      <c r="L73" s="203">
        <f t="shared" si="46"/>
        <v>0</v>
      </c>
      <c r="M73" s="203">
        <f t="shared" si="46"/>
        <v>0</v>
      </c>
      <c r="N73" s="203">
        <f t="shared" si="46"/>
        <v>0</v>
      </c>
      <c r="O73" s="213">
        <f t="shared" si="46"/>
        <v>36</v>
      </c>
      <c r="P73" s="88"/>
      <c r="Q73" s="88"/>
      <c r="R73" s="80"/>
      <c r="S73" s="80"/>
      <c r="T73" s="80"/>
      <c r="U73" s="80"/>
      <c r="V73" s="80"/>
      <c r="W73" s="80"/>
      <c r="X73" s="96"/>
      <c r="Y73" s="80"/>
      <c r="Z73" s="88"/>
      <c r="AA73" s="80"/>
      <c r="AB73" s="80"/>
      <c r="AC73" s="80"/>
      <c r="AD73" s="80"/>
      <c r="AE73" s="80"/>
      <c r="AF73" s="80"/>
      <c r="AG73" s="96"/>
      <c r="AH73" s="88"/>
      <c r="AI73" s="88"/>
      <c r="AJ73" s="80"/>
      <c r="AK73" s="80"/>
      <c r="AL73" s="80"/>
      <c r="AM73" s="80"/>
      <c r="AN73" s="80"/>
      <c r="AO73" s="80"/>
      <c r="AP73" s="96"/>
      <c r="AQ73" s="80">
        <f>AR73+AS73+AX73+AY73</f>
        <v>36</v>
      </c>
      <c r="AR73" s="88"/>
      <c r="AS73" s="80"/>
      <c r="AT73" s="80"/>
      <c r="AU73" s="80"/>
      <c r="AV73" s="80"/>
      <c r="AW73" s="80"/>
      <c r="AX73" s="80"/>
      <c r="AY73" s="96">
        <v>36</v>
      </c>
      <c r="AZ73" s="80">
        <f>BA73+BB73+BG73+BH73</f>
        <v>0</v>
      </c>
      <c r="BA73" s="88"/>
      <c r="BB73" s="80"/>
      <c r="BC73" s="80"/>
      <c r="BD73" s="80"/>
      <c r="BE73" s="80"/>
      <c r="BF73" s="80"/>
      <c r="BG73" s="80"/>
      <c r="BH73" s="80"/>
      <c r="BI73" s="80">
        <f>BJ73+BK73+BP73+BQ73</f>
        <v>0</v>
      </c>
      <c r="BJ73" s="88"/>
      <c r="BK73" s="80"/>
      <c r="BL73" s="80"/>
      <c r="BM73" s="80"/>
      <c r="BN73" s="80"/>
      <c r="BO73" s="80"/>
      <c r="BP73" s="80"/>
      <c r="BQ73" s="80"/>
      <c r="BR73" s="372"/>
    </row>
    <row r="74" spans="1:70" s="181" customFormat="1" ht="25.5" customHeight="1">
      <c r="A74" s="98" t="s">
        <v>367</v>
      </c>
      <c r="B74" s="93" t="s">
        <v>357</v>
      </c>
      <c r="C74" s="168"/>
      <c r="D74" s="190"/>
      <c r="E74" s="77"/>
      <c r="F74" s="77">
        <v>4</v>
      </c>
      <c r="G74" s="203">
        <f>H74+I74+O74+N74</f>
        <v>18</v>
      </c>
      <c r="H74" s="203">
        <f>AI74+AR74+BA74+BJ74</f>
        <v>0</v>
      </c>
      <c r="I74" s="203">
        <f>J74+K74+L74+M74</f>
        <v>0</v>
      </c>
      <c r="J74" s="203">
        <f t="shared" si="46"/>
        <v>0</v>
      </c>
      <c r="K74" s="203">
        <f t="shared" si="46"/>
        <v>0</v>
      </c>
      <c r="L74" s="203">
        <f t="shared" si="46"/>
        <v>0</v>
      </c>
      <c r="M74" s="203">
        <f t="shared" si="46"/>
        <v>0</v>
      </c>
      <c r="N74" s="203">
        <f t="shared" si="46"/>
        <v>18</v>
      </c>
      <c r="O74" s="213">
        <f t="shared" si="46"/>
        <v>0</v>
      </c>
      <c r="P74" s="88"/>
      <c r="Q74" s="88"/>
      <c r="R74" s="80"/>
      <c r="S74" s="80"/>
      <c r="T74" s="80"/>
      <c r="U74" s="80"/>
      <c r="V74" s="80"/>
      <c r="W74" s="88"/>
      <c r="X74" s="145"/>
      <c r="Y74" s="80"/>
      <c r="Z74" s="88"/>
      <c r="AA74" s="80"/>
      <c r="AB74" s="80"/>
      <c r="AC74" s="80"/>
      <c r="AD74" s="80"/>
      <c r="AE74" s="80"/>
      <c r="AF74" s="88"/>
      <c r="AG74" s="145"/>
      <c r="AH74" s="88"/>
      <c r="AI74" s="88"/>
      <c r="AJ74" s="80"/>
      <c r="AK74" s="80"/>
      <c r="AL74" s="80"/>
      <c r="AM74" s="80"/>
      <c r="AN74" s="80"/>
      <c r="AO74" s="88"/>
      <c r="AP74" s="145"/>
      <c r="AQ74" s="80">
        <f>AR74+AS74+AX74+AY74</f>
        <v>18</v>
      </c>
      <c r="AR74" s="88"/>
      <c r="AS74" s="80"/>
      <c r="AT74" s="80"/>
      <c r="AU74" s="80"/>
      <c r="AV74" s="80"/>
      <c r="AW74" s="80"/>
      <c r="AX74" s="88">
        <v>18</v>
      </c>
      <c r="AY74" s="145"/>
      <c r="AZ74" s="80">
        <f>BA74+BB74+BG74+BH74</f>
        <v>0</v>
      </c>
      <c r="BA74" s="88"/>
      <c r="BB74" s="80"/>
      <c r="BC74" s="80"/>
      <c r="BD74" s="80"/>
      <c r="BE74" s="80"/>
      <c r="BF74" s="80"/>
      <c r="BG74" s="88"/>
      <c r="BH74" s="88"/>
      <c r="BI74" s="80">
        <f>BJ74+BK74+BP74+BQ74</f>
        <v>0</v>
      </c>
      <c r="BJ74" s="88"/>
      <c r="BK74" s="80"/>
      <c r="BL74" s="80"/>
      <c r="BM74" s="80"/>
      <c r="BN74" s="80"/>
      <c r="BO74" s="80"/>
      <c r="BP74" s="88"/>
      <c r="BQ74" s="88"/>
      <c r="BR74" s="377"/>
    </row>
    <row r="75" spans="1:242" ht="25.5" customHeight="1">
      <c r="A75" s="99" t="s">
        <v>77</v>
      </c>
      <c r="B75" s="100" t="s">
        <v>97</v>
      </c>
      <c r="C75" s="167"/>
      <c r="D75" s="191">
        <v>6</v>
      </c>
      <c r="E75" s="101"/>
      <c r="F75" s="101"/>
      <c r="G75" s="102">
        <v>144</v>
      </c>
      <c r="H75" s="102"/>
      <c r="I75" s="105">
        <v>144</v>
      </c>
      <c r="J75" s="104"/>
      <c r="K75" s="104"/>
      <c r="L75" s="105"/>
      <c r="M75" s="105"/>
      <c r="N75" s="106"/>
      <c r="O75" s="105">
        <v>144</v>
      </c>
      <c r="P75" s="102"/>
      <c r="Q75" s="102"/>
      <c r="R75" s="105"/>
      <c r="S75" s="104"/>
      <c r="T75" s="104"/>
      <c r="U75" s="105"/>
      <c r="V75" s="105"/>
      <c r="W75" s="106"/>
      <c r="X75" s="107"/>
      <c r="Y75" s="102"/>
      <c r="Z75" s="102"/>
      <c r="AA75" s="105"/>
      <c r="AB75" s="104"/>
      <c r="AC75" s="104"/>
      <c r="AD75" s="105"/>
      <c r="AE75" s="105"/>
      <c r="AF75" s="106"/>
      <c r="AG75" s="107"/>
      <c r="AH75" s="102"/>
      <c r="AI75" s="102"/>
      <c r="AJ75" s="105"/>
      <c r="AK75" s="104"/>
      <c r="AL75" s="104"/>
      <c r="AM75" s="105"/>
      <c r="AN75" s="105"/>
      <c r="AO75" s="106"/>
      <c r="AP75" s="107"/>
      <c r="AQ75" s="102"/>
      <c r="AR75" s="102"/>
      <c r="AS75" s="105"/>
      <c r="AT75" s="104"/>
      <c r="AU75" s="104"/>
      <c r="AV75" s="105"/>
      <c r="AW75" s="105"/>
      <c r="AX75" s="106"/>
      <c r="AY75" s="107"/>
      <c r="AZ75" s="102"/>
      <c r="BA75" s="102"/>
      <c r="BB75" s="105"/>
      <c r="BC75" s="104"/>
      <c r="BD75" s="104"/>
      <c r="BE75" s="105"/>
      <c r="BF75" s="105"/>
      <c r="BG75" s="106"/>
      <c r="BH75" s="107"/>
      <c r="BI75" s="102"/>
      <c r="BJ75" s="102"/>
      <c r="BK75" s="105"/>
      <c r="BL75" s="104"/>
      <c r="BM75" s="104"/>
      <c r="BN75" s="105"/>
      <c r="BO75" s="105"/>
      <c r="BP75" s="106"/>
      <c r="BQ75" s="107"/>
      <c r="BR75" s="379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</row>
    <row r="76" spans="1:72" s="69" customFormat="1" ht="25.5" customHeight="1">
      <c r="A76" s="99" t="s">
        <v>78</v>
      </c>
      <c r="B76" s="100" t="s">
        <v>321</v>
      </c>
      <c r="C76" s="167"/>
      <c r="D76" s="191">
        <v>6</v>
      </c>
      <c r="E76" s="101"/>
      <c r="F76" s="101"/>
      <c r="G76" s="108">
        <v>216</v>
      </c>
      <c r="H76" s="108"/>
      <c r="I76" s="105">
        <v>216</v>
      </c>
      <c r="J76" s="104"/>
      <c r="K76" s="104"/>
      <c r="L76" s="101"/>
      <c r="M76" s="101"/>
      <c r="N76" s="104"/>
      <c r="O76" s="105"/>
      <c r="P76" s="108"/>
      <c r="Q76" s="108"/>
      <c r="R76" s="105"/>
      <c r="S76" s="104"/>
      <c r="T76" s="104"/>
      <c r="U76" s="101"/>
      <c r="V76" s="101"/>
      <c r="W76" s="104"/>
      <c r="X76" s="109"/>
      <c r="Y76" s="108"/>
      <c r="Z76" s="108"/>
      <c r="AA76" s="105"/>
      <c r="AB76" s="104"/>
      <c r="AC76" s="104"/>
      <c r="AD76" s="101"/>
      <c r="AE76" s="101"/>
      <c r="AF76" s="104"/>
      <c r="AG76" s="109"/>
      <c r="AH76" s="108"/>
      <c r="AI76" s="108"/>
      <c r="AJ76" s="105"/>
      <c r="AK76" s="104"/>
      <c r="AL76" s="104"/>
      <c r="AM76" s="101"/>
      <c r="AN76" s="101"/>
      <c r="AO76" s="104"/>
      <c r="AP76" s="109"/>
      <c r="AQ76" s="108"/>
      <c r="AR76" s="108"/>
      <c r="AS76" s="105"/>
      <c r="AT76" s="104"/>
      <c r="AU76" s="104"/>
      <c r="AV76" s="101"/>
      <c r="AW76" s="101"/>
      <c r="AX76" s="104"/>
      <c r="AY76" s="109"/>
      <c r="AZ76" s="108"/>
      <c r="BA76" s="108"/>
      <c r="BB76" s="105"/>
      <c r="BC76" s="104"/>
      <c r="BD76" s="104"/>
      <c r="BE76" s="101"/>
      <c r="BF76" s="101"/>
      <c r="BG76" s="104"/>
      <c r="BH76" s="109"/>
      <c r="BI76" s="108"/>
      <c r="BJ76" s="108"/>
      <c r="BK76" s="105"/>
      <c r="BL76" s="104"/>
      <c r="BM76" s="104"/>
      <c r="BN76" s="101"/>
      <c r="BO76" s="101"/>
      <c r="BP76" s="104"/>
      <c r="BQ76" s="109"/>
      <c r="BR76" s="380"/>
      <c r="BS76" s="46"/>
      <c r="BT76" s="46"/>
    </row>
    <row r="77" spans="1:72" s="69" customFormat="1" ht="31.5">
      <c r="A77" s="99"/>
      <c r="B77" s="142" t="s">
        <v>368</v>
      </c>
      <c r="C77" s="169"/>
      <c r="D77" s="170"/>
      <c r="E77" s="170"/>
      <c r="F77" s="170"/>
      <c r="G77" s="108">
        <v>144</v>
      </c>
      <c r="H77" s="108"/>
      <c r="I77" s="105">
        <v>144</v>
      </c>
      <c r="J77" s="104"/>
      <c r="K77" s="104"/>
      <c r="L77" s="101"/>
      <c r="M77" s="101"/>
      <c r="N77" s="104"/>
      <c r="O77" s="105"/>
      <c r="P77" s="108"/>
      <c r="Q77" s="108"/>
      <c r="R77" s="105"/>
      <c r="S77" s="104"/>
      <c r="T77" s="104"/>
      <c r="U77" s="101"/>
      <c r="V77" s="101"/>
      <c r="W77" s="104"/>
      <c r="X77" s="109"/>
      <c r="Y77" s="108"/>
      <c r="Z77" s="108"/>
      <c r="AA77" s="105"/>
      <c r="AB77" s="104"/>
      <c r="AC77" s="104"/>
      <c r="AD77" s="101"/>
      <c r="AE77" s="101"/>
      <c r="AF77" s="104"/>
      <c r="AG77" s="109"/>
      <c r="AH77" s="108"/>
      <c r="AI77" s="108"/>
      <c r="AJ77" s="105"/>
      <c r="AK77" s="104"/>
      <c r="AL77" s="104"/>
      <c r="AM77" s="101"/>
      <c r="AN77" s="101"/>
      <c r="AO77" s="104"/>
      <c r="AP77" s="109"/>
      <c r="AQ77" s="108"/>
      <c r="AR77" s="108"/>
      <c r="AS77" s="105"/>
      <c r="AT77" s="104"/>
      <c r="AU77" s="104"/>
      <c r="AV77" s="101"/>
      <c r="AW77" s="101"/>
      <c r="AX77" s="104"/>
      <c r="AY77" s="109"/>
      <c r="AZ77" s="108"/>
      <c r="BA77" s="108"/>
      <c r="BB77" s="105"/>
      <c r="BC77" s="104"/>
      <c r="BD77" s="104"/>
      <c r="BE77" s="101"/>
      <c r="BF77" s="101"/>
      <c r="BG77" s="104"/>
      <c r="BH77" s="109"/>
      <c r="BI77" s="108"/>
      <c r="BJ77" s="108"/>
      <c r="BK77" s="105"/>
      <c r="BL77" s="104"/>
      <c r="BM77" s="104"/>
      <c r="BN77" s="101"/>
      <c r="BO77" s="101"/>
      <c r="BP77" s="104"/>
      <c r="BQ77" s="109"/>
      <c r="BR77" s="380"/>
      <c r="BS77" s="46"/>
      <c r="BT77" s="46"/>
    </row>
    <row r="78" spans="1:72" s="69" customFormat="1" ht="21">
      <c r="A78" s="99"/>
      <c r="B78" s="142" t="s">
        <v>369</v>
      </c>
      <c r="C78" s="169"/>
      <c r="D78" s="170"/>
      <c r="E78" s="170"/>
      <c r="F78" s="170"/>
      <c r="G78" s="108">
        <v>72</v>
      </c>
      <c r="H78" s="108"/>
      <c r="I78" s="105">
        <v>72</v>
      </c>
      <c r="J78" s="104"/>
      <c r="K78" s="104"/>
      <c r="L78" s="101"/>
      <c r="M78" s="101"/>
      <c r="N78" s="104"/>
      <c r="O78" s="105"/>
      <c r="P78" s="108"/>
      <c r="Q78" s="108"/>
      <c r="R78" s="105"/>
      <c r="S78" s="104"/>
      <c r="T78" s="104"/>
      <c r="U78" s="101"/>
      <c r="V78" s="101"/>
      <c r="W78" s="104"/>
      <c r="X78" s="109"/>
      <c r="Y78" s="108"/>
      <c r="Z78" s="108"/>
      <c r="AA78" s="105"/>
      <c r="AB78" s="104"/>
      <c r="AC78" s="104"/>
      <c r="AD78" s="101"/>
      <c r="AE78" s="101"/>
      <c r="AF78" s="104"/>
      <c r="AG78" s="109"/>
      <c r="AH78" s="108"/>
      <c r="AI78" s="108"/>
      <c r="AJ78" s="105"/>
      <c r="AK78" s="104"/>
      <c r="AL78" s="104"/>
      <c r="AM78" s="101"/>
      <c r="AN78" s="101"/>
      <c r="AO78" s="104"/>
      <c r="AP78" s="109"/>
      <c r="AQ78" s="108"/>
      <c r="AR78" s="108"/>
      <c r="AS78" s="105"/>
      <c r="AT78" s="104"/>
      <c r="AU78" s="104"/>
      <c r="AV78" s="101"/>
      <c r="AW78" s="101"/>
      <c r="AX78" s="104"/>
      <c r="AY78" s="109"/>
      <c r="AZ78" s="108"/>
      <c r="BA78" s="108"/>
      <c r="BB78" s="105"/>
      <c r="BC78" s="104"/>
      <c r="BD78" s="104"/>
      <c r="BE78" s="101"/>
      <c r="BF78" s="101"/>
      <c r="BG78" s="104"/>
      <c r="BH78" s="109"/>
      <c r="BI78" s="108"/>
      <c r="BJ78" s="108"/>
      <c r="BK78" s="105"/>
      <c r="BL78" s="104"/>
      <c r="BM78" s="104"/>
      <c r="BN78" s="101"/>
      <c r="BO78" s="101"/>
      <c r="BP78" s="104"/>
      <c r="BQ78" s="109"/>
      <c r="BR78" s="380"/>
      <c r="BS78" s="46"/>
      <c r="BT78" s="46"/>
    </row>
    <row r="79" spans="1:72" s="69" customFormat="1" ht="25.5" customHeight="1">
      <c r="A79" s="99"/>
      <c r="B79" s="142" t="s">
        <v>370</v>
      </c>
      <c r="C79" s="169"/>
      <c r="D79" s="170"/>
      <c r="E79" s="170"/>
      <c r="F79" s="170"/>
      <c r="G79" s="102"/>
      <c r="H79" s="102"/>
      <c r="I79" s="105"/>
      <c r="J79" s="104"/>
      <c r="K79" s="104"/>
      <c r="L79" s="105"/>
      <c r="M79" s="105"/>
      <c r="N79" s="106"/>
      <c r="O79" s="107"/>
      <c r="P79" s="102"/>
      <c r="Q79" s="102"/>
      <c r="R79" s="105"/>
      <c r="S79" s="104"/>
      <c r="T79" s="104"/>
      <c r="U79" s="105"/>
      <c r="V79" s="105"/>
      <c r="W79" s="106"/>
      <c r="X79" s="107"/>
      <c r="Y79" s="102"/>
      <c r="Z79" s="102"/>
      <c r="AA79" s="105"/>
      <c r="AB79" s="104"/>
      <c r="AC79" s="104"/>
      <c r="AD79" s="105"/>
      <c r="AE79" s="105"/>
      <c r="AF79" s="106"/>
      <c r="AG79" s="107"/>
      <c r="AH79" s="102"/>
      <c r="AI79" s="102"/>
      <c r="AJ79" s="105"/>
      <c r="AK79" s="104"/>
      <c r="AL79" s="104"/>
      <c r="AM79" s="105"/>
      <c r="AN79" s="105"/>
      <c r="AO79" s="106"/>
      <c r="AP79" s="107"/>
      <c r="AQ79" s="102"/>
      <c r="AR79" s="102"/>
      <c r="AS79" s="105"/>
      <c r="AT79" s="104"/>
      <c r="AU79" s="104"/>
      <c r="AV79" s="105"/>
      <c r="AW79" s="105"/>
      <c r="AX79" s="106"/>
      <c r="AY79" s="107"/>
      <c r="AZ79" s="102"/>
      <c r="BA79" s="102"/>
      <c r="BB79" s="105"/>
      <c r="BC79" s="104"/>
      <c r="BD79" s="104"/>
      <c r="BE79" s="105"/>
      <c r="BF79" s="105"/>
      <c r="BG79" s="106"/>
      <c r="BH79" s="107"/>
      <c r="BI79" s="102"/>
      <c r="BJ79" s="102"/>
      <c r="BK79" s="105"/>
      <c r="BL79" s="104"/>
      <c r="BM79" s="104"/>
      <c r="BN79" s="105"/>
      <c r="BO79" s="105"/>
      <c r="BP79" s="106"/>
      <c r="BQ79" s="107"/>
      <c r="BR79" s="379"/>
      <c r="BS79" s="46"/>
      <c r="BT79" s="46"/>
    </row>
    <row r="80" spans="1:72" s="69" customFormat="1" ht="25.5" customHeight="1">
      <c r="A80" s="99"/>
      <c r="B80" s="142" t="s">
        <v>371</v>
      </c>
      <c r="C80" s="169"/>
      <c r="D80" s="170"/>
      <c r="E80" s="170"/>
      <c r="F80" s="170"/>
      <c r="G80" s="108"/>
      <c r="H80" s="108"/>
      <c r="I80" s="105"/>
      <c r="J80" s="104"/>
      <c r="K80" s="104"/>
      <c r="L80" s="101"/>
      <c r="M80" s="101"/>
      <c r="N80" s="104"/>
      <c r="O80" s="109"/>
      <c r="P80" s="108"/>
      <c r="Q80" s="108"/>
      <c r="R80" s="105"/>
      <c r="S80" s="104"/>
      <c r="T80" s="104"/>
      <c r="U80" s="101"/>
      <c r="V80" s="101"/>
      <c r="W80" s="104"/>
      <c r="X80" s="109"/>
      <c r="Y80" s="108"/>
      <c r="Z80" s="108"/>
      <c r="AA80" s="105"/>
      <c r="AB80" s="104"/>
      <c r="AC80" s="104"/>
      <c r="AD80" s="101"/>
      <c r="AE80" s="101"/>
      <c r="AF80" s="104"/>
      <c r="AG80" s="109"/>
      <c r="AH80" s="108"/>
      <c r="AI80" s="108"/>
      <c r="AJ80" s="105"/>
      <c r="AK80" s="104"/>
      <c r="AL80" s="104"/>
      <c r="AM80" s="101"/>
      <c r="AN80" s="101"/>
      <c r="AO80" s="104"/>
      <c r="AP80" s="109"/>
      <c r="AQ80" s="108"/>
      <c r="AR80" s="108"/>
      <c r="AS80" s="105"/>
      <c r="AT80" s="104"/>
      <c r="AU80" s="104"/>
      <c r="AV80" s="101"/>
      <c r="AW80" s="101"/>
      <c r="AX80" s="104"/>
      <c r="AY80" s="109"/>
      <c r="AZ80" s="108"/>
      <c r="BA80" s="108"/>
      <c r="BB80" s="105"/>
      <c r="BC80" s="104"/>
      <c r="BD80" s="104"/>
      <c r="BE80" s="101"/>
      <c r="BF80" s="101"/>
      <c r="BG80" s="104"/>
      <c r="BH80" s="109"/>
      <c r="BI80" s="108"/>
      <c r="BJ80" s="108"/>
      <c r="BK80" s="105"/>
      <c r="BL80" s="104"/>
      <c r="BM80" s="104"/>
      <c r="BN80" s="101"/>
      <c r="BO80" s="101"/>
      <c r="BP80" s="104"/>
      <c r="BQ80" s="109"/>
      <c r="BR80" s="380"/>
      <c r="BS80" s="46"/>
      <c r="BT80" s="46"/>
    </row>
    <row r="81" spans="1:242" ht="25.5" customHeight="1">
      <c r="A81" s="459" t="s">
        <v>372</v>
      </c>
      <c r="B81" s="460"/>
      <c r="C81" s="185">
        <f>C25+C31+C34+C48+C75+C76+C7</f>
        <v>0</v>
      </c>
      <c r="D81" s="185">
        <f>D25+D31+D34+D48+D75+D76+D7</f>
        <v>48</v>
      </c>
      <c r="E81" s="185">
        <f aca="true" t="shared" si="47" ref="E81:O81">E25+E31+E34+E48+E75+E76+E7</f>
        <v>7</v>
      </c>
      <c r="F81" s="185">
        <f t="shared" si="47"/>
        <v>5</v>
      </c>
      <c r="G81" s="185">
        <f t="shared" si="47"/>
        <v>4428</v>
      </c>
      <c r="H81" s="185">
        <f t="shared" si="47"/>
        <v>570</v>
      </c>
      <c r="I81" s="185">
        <f t="shared" si="47"/>
        <v>3414</v>
      </c>
      <c r="J81" s="185">
        <f t="shared" si="47"/>
        <v>1604</v>
      </c>
      <c r="K81" s="185">
        <f t="shared" si="47"/>
        <v>1024</v>
      </c>
      <c r="L81" s="185">
        <f t="shared" si="47"/>
        <v>102</v>
      </c>
      <c r="M81" s="185">
        <f t="shared" si="47"/>
        <v>120</v>
      </c>
      <c r="N81" s="185">
        <f t="shared" si="47"/>
        <v>252</v>
      </c>
      <c r="O81" s="185">
        <f t="shared" si="47"/>
        <v>540</v>
      </c>
      <c r="P81" s="185">
        <f aca="true" t="shared" si="48" ref="P81:AG81">SUM(P9:P80)</f>
        <v>612</v>
      </c>
      <c r="Q81" s="185">
        <f t="shared" si="48"/>
        <v>102</v>
      </c>
      <c r="R81" s="185">
        <f t="shared" si="48"/>
        <v>510</v>
      </c>
      <c r="S81" s="185">
        <f t="shared" si="48"/>
        <v>365</v>
      </c>
      <c r="T81" s="185">
        <f t="shared" si="48"/>
        <v>113</v>
      </c>
      <c r="U81" s="185">
        <f t="shared" si="48"/>
        <v>8</v>
      </c>
      <c r="V81" s="185">
        <f t="shared" si="48"/>
        <v>24</v>
      </c>
      <c r="W81" s="185">
        <f t="shared" si="48"/>
        <v>0</v>
      </c>
      <c r="X81" s="185">
        <f t="shared" si="48"/>
        <v>0</v>
      </c>
      <c r="Y81" s="185">
        <f t="shared" si="48"/>
        <v>864</v>
      </c>
      <c r="Z81" s="185">
        <f t="shared" si="48"/>
        <v>132</v>
      </c>
      <c r="AA81" s="185">
        <f t="shared" si="48"/>
        <v>660</v>
      </c>
      <c r="AB81" s="185">
        <f t="shared" si="48"/>
        <v>452</v>
      </c>
      <c r="AC81" s="185">
        <f t="shared" si="48"/>
        <v>132</v>
      </c>
      <c r="AD81" s="185">
        <f t="shared" si="48"/>
        <v>40</v>
      </c>
      <c r="AE81" s="185">
        <f t="shared" si="48"/>
        <v>36</v>
      </c>
      <c r="AF81" s="185">
        <f t="shared" si="48"/>
        <v>72</v>
      </c>
      <c r="AG81" s="185">
        <f t="shared" si="48"/>
        <v>0</v>
      </c>
      <c r="AH81" s="185">
        <f>SUM(AH9:AH80)</f>
        <v>612</v>
      </c>
      <c r="AI81" s="185">
        <f aca="true" t="shared" si="49" ref="AI81:BQ81">SUM(AI9:AI80)</f>
        <v>96</v>
      </c>
      <c r="AJ81" s="185">
        <f t="shared" si="49"/>
        <v>480</v>
      </c>
      <c r="AK81" s="185">
        <f t="shared" si="49"/>
        <v>216</v>
      </c>
      <c r="AL81" s="185">
        <f t="shared" si="49"/>
        <v>240</v>
      </c>
      <c r="AM81" s="185">
        <f t="shared" si="49"/>
        <v>24</v>
      </c>
      <c r="AN81" s="185">
        <f t="shared" si="49"/>
        <v>0</v>
      </c>
      <c r="AO81" s="185">
        <f t="shared" si="49"/>
        <v>36</v>
      </c>
      <c r="AP81" s="185">
        <f t="shared" si="49"/>
        <v>0</v>
      </c>
      <c r="AQ81" s="185">
        <f t="shared" si="49"/>
        <v>864</v>
      </c>
      <c r="AR81" s="185">
        <f t="shared" si="49"/>
        <v>102</v>
      </c>
      <c r="AS81" s="185">
        <f t="shared" si="49"/>
        <v>510</v>
      </c>
      <c r="AT81" s="185">
        <f t="shared" si="49"/>
        <v>223</v>
      </c>
      <c r="AU81" s="185">
        <f t="shared" si="49"/>
        <v>237</v>
      </c>
      <c r="AV81" s="185">
        <f t="shared" si="49"/>
        <v>30</v>
      </c>
      <c r="AW81" s="185">
        <f t="shared" si="49"/>
        <v>20</v>
      </c>
      <c r="AX81" s="185">
        <f t="shared" si="49"/>
        <v>72</v>
      </c>
      <c r="AY81" s="185">
        <f t="shared" si="49"/>
        <v>180</v>
      </c>
      <c r="AZ81" s="185">
        <f t="shared" si="49"/>
        <v>612</v>
      </c>
      <c r="BA81" s="185">
        <f t="shared" si="49"/>
        <v>102</v>
      </c>
      <c r="BB81" s="185">
        <f t="shared" si="49"/>
        <v>510</v>
      </c>
      <c r="BC81" s="185">
        <f t="shared" si="49"/>
        <v>268</v>
      </c>
      <c r="BD81" s="185">
        <f t="shared" si="49"/>
        <v>242</v>
      </c>
      <c r="BE81" s="185">
        <f t="shared" si="49"/>
        <v>0</v>
      </c>
      <c r="BF81" s="185">
        <f t="shared" si="49"/>
        <v>0</v>
      </c>
      <c r="BG81" s="185">
        <f t="shared" si="49"/>
        <v>0</v>
      </c>
      <c r="BH81" s="185">
        <f t="shared" si="49"/>
        <v>0</v>
      </c>
      <c r="BI81" s="185">
        <f t="shared" si="49"/>
        <v>504</v>
      </c>
      <c r="BJ81" s="185">
        <f t="shared" si="49"/>
        <v>36</v>
      </c>
      <c r="BK81" s="185">
        <f t="shared" si="49"/>
        <v>180</v>
      </c>
      <c r="BL81" s="185">
        <f t="shared" si="49"/>
        <v>80</v>
      </c>
      <c r="BM81" s="185">
        <f t="shared" si="49"/>
        <v>60</v>
      </c>
      <c r="BN81" s="185">
        <f t="shared" si="49"/>
        <v>0</v>
      </c>
      <c r="BO81" s="185">
        <f t="shared" si="49"/>
        <v>40</v>
      </c>
      <c r="BP81" s="185">
        <f t="shared" si="49"/>
        <v>72</v>
      </c>
      <c r="BQ81" s="185">
        <f t="shared" si="49"/>
        <v>216</v>
      </c>
      <c r="BR81" s="381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</row>
    <row r="82" spans="1:242" ht="12.75">
      <c r="A82" s="449"/>
      <c r="B82" s="450"/>
      <c r="C82" s="450"/>
      <c r="D82" s="450"/>
      <c r="E82" s="450"/>
      <c r="F82" s="450"/>
      <c r="G82" s="450"/>
      <c r="H82" s="93"/>
      <c r="I82" s="458" t="s">
        <v>325</v>
      </c>
      <c r="J82" s="455" t="s">
        <v>330</v>
      </c>
      <c r="K82" s="455"/>
      <c r="L82" s="455"/>
      <c r="M82" s="455"/>
      <c r="N82" s="455"/>
      <c r="O82" s="455"/>
      <c r="P82" s="343">
        <v>12</v>
      </c>
      <c r="Q82" s="347"/>
      <c r="R82" s="458" t="s">
        <v>325</v>
      </c>
      <c r="S82" s="455" t="s">
        <v>330</v>
      </c>
      <c r="T82" s="455"/>
      <c r="U82" s="455"/>
      <c r="V82" s="455"/>
      <c r="W82" s="455"/>
      <c r="X82" s="455"/>
      <c r="Y82" s="343">
        <v>11</v>
      </c>
      <c r="Z82" s="347"/>
      <c r="AA82" s="458" t="s">
        <v>325</v>
      </c>
      <c r="AB82" s="455" t="s">
        <v>330</v>
      </c>
      <c r="AC82" s="455"/>
      <c r="AD82" s="455"/>
      <c r="AE82" s="455"/>
      <c r="AF82" s="455"/>
      <c r="AG82" s="455"/>
      <c r="AH82" s="224">
        <v>11</v>
      </c>
      <c r="AI82" s="93"/>
      <c r="AJ82" s="458" t="s">
        <v>325</v>
      </c>
      <c r="AK82" s="455" t="s">
        <v>330</v>
      </c>
      <c r="AL82" s="455"/>
      <c r="AM82" s="455"/>
      <c r="AN82" s="455"/>
      <c r="AO82" s="455"/>
      <c r="AP82" s="455"/>
      <c r="AQ82" s="186">
        <v>9</v>
      </c>
      <c r="AR82" s="93"/>
      <c r="AS82" s="458" t="s">
        <v>325</v>
      </c>
      <c r="AT82" s="455" t="s">
        <v>330</v>
      </c>
      <c r="AU82" s="455"/>
      <c r="AV82" s="455"/>
      <c r="AW82" s="455"/>
      <c r="AX82" s="455"/>
      <c r="AY82" s="455"/>
      <c r="AZ82" s="186">
        <v>12</v>
      </c>
      <c r="BA82" s="93"/>
      <c r="BB82" s="458" t="s">
        <v>325</v>
      </c>
      <c r="BC82" s="455" t="s">
        <v>330</v>
      </c>
      <c r="BD82" s="455"/>
      <c r="BE82" s="455"/>
      <c r="BF82" s="455"/>
      <c r="BG82" s="455"/>
      <c r="BH82" s="455"/>
      <c r="BI82" s="224">
        <v>12</v>
      </c>
      <c r="BJ82" s="93"/>
      <c r="BK82" s="458" t="s">
        <v>325</v>
      </c>
      <c r="BL82" s="455" t="s">
        <v>330</v>
      </c>
      <c r="BM82" s="455"/>
      <c r="BN82" s="455"/>
      <c r="BO82" s="455"/>
      <c r="BP82" s="455"/>
      <c r="BQ82" s="455"/>
      <c r="BR82" s="382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</row>
    <row r="83" spans="1:242" ht="12.75">
      <c r="A83" s="450"/>
      <c r="B83" s="450"/>
      <c r="C83" s="450"/>
      <c r="D83" s="450"/>
      <c r="E83" s="450"/>
      <c r="F83" s="450"/>
      <c r="G83" s="450"/>
      <c r="H83" s="93"/>
      <c r="I83" s="458"/>
      <c r="J83" s="455" t="s">
        <v>326</v>
      </c>
      <c r="K83" s="455"/>
      <c r="L83" s="455"/>
      <c r="M83" s="455"/>
      <c r="N83" s="455"/>
      <c r="O83" s="455"/>
      <c r="P83" s="343"/>
      <c r="Q83" s="347"/>
      <c r="R83" s="458"/>
      <c r="S83" s="455" t="s">
        <v>326</v>
      </c>
      <c r="T83" s="455"/>
      <c r="U83" s="455"/>
      <c r="V83" s="455"/>
      <c r="W83" s="455"/>
      <c r="X83" s="455"/>
      <c r="Y83" s="343"/>
      <c r="Z83" s="347"/>
      <c r="AA83" s="458"/>
      <c r="AB83" s="455" t="s">
        <v>326</v>
      </c>
      <c r="AC83" s="455"/>
      <c r="AD83" s="455"/>
      <c r="AE83" s="455"/>
      <c r="AF83" s="455"/>
      <c r="AG83" s="455"/>
      <c r="AH83" s="224"/>
      <c r="AI83" s="93"/>
      <c r="AJ83" s="458"/>
      <c r="AK83" s="455" t="s">
        <v>326</v>
      </c>
      <c r="AL83" s="455"/>
      <c r="AM83" s="455"/>
      <c r="AN83" s="455"/>
      <c r="AO83" s="455"/>
      <c r="AP83" s="455"/>
      <c r="AQ83" s="186">
        <v>3</v>
      </c>
      <c r="AR83" s="93"/>
      <c r="AS83" s="458"/>
      <c r="AT83" s="455" t="s">
        <v>326</v>
      </c>
      <c r="AU83" s="455"/>
      <c r="AV83" s="455"/>
      <c r="AW83" s="455"/>
      <c r="AX83" s="455"/>
      <c r="AY83" s="455"/>
      <c r="AZ83" s="186"/>
      <c r="BA83" s="93"/>
      <c r="BB83" s="458"/>
      <c r="BC83" s="455" t="s">
        <v>326</v>
      </c>
      <c r="BD83" s="455"/>
      <c r="BE83" s="455"/>
      <c r="BF83" s="455"/>
      <c r="BG83" s="455"/>
      <c r="BH83" s="455"/>
      <c r="BI83" s="224">
        <v>4</v>
      </c>
      <c r="BJ83" s="93"/>
      <c r="BK83" s="458"/>
      <c r="BL83" s="455" t="s">
        <v>326</v>
      </c>
      <c r="BM83" s="455"/>
      <c r="BN83" s="455"/>
      <c r="BO83" s="455"/>
      <c r="BP83" s="455"/>
      <c r="BQ83" s="455"/>
      <c r="BR83" s="382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</row>
    <row r="84" spans="1:242" ht="25.5" customHeight="1">
      <c r="A84" s="456"/>
      <c r="B84" s="450"/>
      <c r="C84" s="450"/>
      <c r="D84" s="450"/>
      <c r="E84" s="450"/>
      <c r="F84" s="450"/>
      <c r="G84" s="450"/>
      <c r="H84" s="187"/>
      <c r="I84" s="458"/>
      <c r="J84" s="455" t="s">
        <v>327</v>
      </c>
      <c r="K84" s="455"/>
      <c r="L84" s="455"/>
      <c r="M84" s="455"/>
      <c r="N84" s="455"/>
      <c r="O84" s="455"/>
      <c r="P84" s="343"/>
      <c r="Q84" s="345"/>
      <c r="R84" s="458"/>
      <c r="S84" s="455" t="s">
        <v>327</v>
      </c>
      <c r="T84" s="455"/>
      <c r="U84" s="455"/>
      <c r="V84" s="455"/>
      <c r="W84" s="455"/>
      <c r="X84" s="455"/>
      <c r="Y84" s="343"/>
      <c r="Z84" s="345"/>
      <c r="AA84" s="458"/>
      <c r="AB84" s="455" t="s">
        <v>327</v>
      </c>
      <c r="AC84" s="455"/>
      <c r="AD84" s="455"/>
      <c r="AE84" s="455"/>
      <c r="AF84" s="455"/>
      <c r="AG84" s="455"/>
      <c r="AH84" s="224"/>
      <c r="AI84" s="187"/>
      <c r="AJ84" s="458"/>
      <c r="AK84" s="455" t="s">
        <v>327</v>
      </c>
      <c r="AL84" s="455"/>
      <c r="AM84" s="455"/>
      <c r="AN84" s="455"/>
      <c r="AO84" s="455"/>
      <c r="AP84" s="455"/>
      <c r="AQ84" s="186">
        <v>3</v>
      </c>
      <c r="AR84" s="187"/>
      <c r="AS84" s="458"/>
      <c r="AT84" s="455" t="s">
        <v>327</v>
      </c>
      <c r="AU84" s="455"/>
      <c r="AV84" s="455"/>
      <c r="AW84" s="455"/>
      <c r="AX84" s="455"/>
      <c r="AY84" s="455"/>
      <c r="AZ84" s="186"/>
      <c r="BA84" s="187"/>
      <c r="BB84" s="458"/>
      <c r="BC84" s="455" t="s">
        <v>327</v>
      </c>
      <c r="BD84" s="455"/>
      <c r="BE84" s="455"/>
      <c r="BF84" s="455"/>
      <c r="BG84" s="455"/>
      <c r="BH84" s="455"/>
      <c r="BI84" s="224">
        <v>2</v>
      </c>
      <c r="BJ84" s="187"/>
      <c r="BK84" s="458"/>
      <c r="BL84" s="455" t="s">
        <v>327</v>
      </c>
      <c r="BM84" s="455"/>
      <c r="BN84" s="455"/>
      <c r="BO84" s="455"/>
      <c r="BP84" s="455"/>
      <c r="BQ84" s="455"/>
      <c r="BR84" s="382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</row>
    <row r="85" spans="1:242" ht="25.5" customHeight="1">
      <c r="A85" s="456"/>
      <c r="B85" s="450"/>
      <c r="C85" s="450"/>
      <c r="D85" s="450"/>
      <c r="E85" s="450"/>
      <c r="F85" s="450"/>
      <c r="G85" s="450"/>
      <c r="H85" s="187"/>
      <c r="I85" s="458"/>
      <c r="J85" s="455" t="s">
        <v>328</v>
      </c>
      <c r="K85" s="455"/>
      <c r="L85" s="455"/>
      <c r="M85" s="455"/>
      <c r="N85" s="455"/>
      <c r="O85" s="455"/>
      <c r="P85" s="343"/>
      <c r="Q85" s="345"/>
      <c r="R85" s="458"/>
      <c r="S85" s="455" t="s">
        <v>328</v>
      </c>
      <c r="T85" s="455"/>
      <c r="U85" s="455"/>
      <c r="V85" s="455"/>
      <c r="W85" s="455"/>
      <c r="X85" s="455"/>
      <c r="Y85" s="343"/>
      <c r="Z85" s="345"/>
      <c r="AA85" s="458"/>
      <c r="AB85" s="455" t="s">
        <v>328</v>
      </c>
      <c r="AC85" s="455"/>
      <c r="AD85" s="455"/>
      <c r="AE85" s="455"/>
      <c r="AF85" s="455"/>
      <c r="AG85" s="455"/>
      <c r="AH85" s="224"/>
      <c r="AI85" s="187"/>
      <c r="AJ85" s="458"/>
      <c r="AK85" s="455" t="s">
        <v>328</v>
      </c>
      <c r="AL85" s="455"/>
      <c r="AM85" s="455"/>
      <c r="AN85" s="455"/>
      <c r="AO85" s="455"/>
      <c r="AP85" s="455"/>
      <c r="AQ85" s="186"/>
      <c r="AR85" s="187"/>
      <c r="AS85" s="458"/>
      <c r="AT85" s="455" t="s">
        <v>328</v>
      </c>
      <c r="AU85" s="455"/>
      <c r="AV85" s="455"/>
      <c r="AW85" s="455"/>
      <c r="AX85" s="455"/>
      <c r="AY85" s="455"/>
      <c r="AZ85" s="186"/>
      <c r="BA85" s="187"/>
      <c r="BB85" s="458"/>
      <c r="BC85" s="455" t="s">
        <v>328</v>
      </c>
      <c r="BD85" s="455"/>
      <c r="BE85" s="455"/>
      <c r="BF85" s="455"/>
      <c r="BG85" s="455"/>
      <c r="BH85" s="455"/>
      <c r="BI85" s="224">
        <v>4</v>
      </c>
      <c r="BJ85" s="187"/>
      <c r="BK85" s="458"/>
      <c r="BL85" s="455" t="s">
        <v>328</v>
      </c>
      <c r="BM85" s="455"/>
      <c r="BN85" s="455"/>
      <c r="BO85" s="455"/>
      <c r="BP85" s="455"/>
      <c r="BQ85" s="455"/>
      <c r="BR85" s="382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</row>
    <row r="86" spans="1:242" ht="25.5" customHeight="1">
      <c r="A86" s="457"/>
      <c r="B86" s="450"/>
      <c r="C86" s="450"/>
      <c r="D86" s="450"/>
      <c r="E86" s="450"/>
      <c r="F86" s="450"/>
      <c r="G86" s="450"/>
      <c r="H86" s="188"/>
      <c r="I86" s="458"/>
      <c r="J86" s="455" t="s">
        <v>329</v>
      </c>
      <c r="K86" s="455"/>
      <c r="L86" s="455"/>
      <c r="M86" s="455"/>
      <c r="N86" s="455"/>
      <c r="O86" s="455"/>
      <c r="P86" s="343"/>
      <c r="Q86" s="346"/>
      <c r="R86" s="458"/>
      <c r="S86" s="455" t="s">
        <v>329</v>
      </c>
      <c r="T86" s="455"/>
      <c r="U86" s="455"/>
      <c r="V86" s="455"/>
      <c r="W86" s="455"/>
      <c r="X86" s="455"/>
      <c r="Y86" s="343"/>
      <c r="Z86" s="346"/>
      <c r="AA86" s="458"/>
      <c r="AB86" s="455" t="s">
        <v>329</v>
      </c>
      <c r="AC86" s="455"/>
      <c r="AD86" s="455"/>
      <c r="AE86" s="455"/>
      <c r="AF86" s="455"/>
      <c r="AG86" s="455"/>
      <c r="AH86" s="224"/>
      <c r="AI86" s="188"/>
      <c r="AJ86" s="458"/>
      <c r="AK86" s="455" t="s">
        <v>329</v>
      </c>
      <c r="AL86" s="455"/>
      <c r="AM86" s="455"/>
      <c r="AN86" s="455"/>
      <c r="AO86" s="455"/>
      <c r="AP86" s="455"/>
      <c r="AQ86" s="186">
        <v>1</v>
      </c>
      <c r="AR86" s="188"/>
      <c r="AS86" s="458"/>
      <c r="AT86" s="455" t="s">
        <v>329</v>
      </c>
      <c r="AU86" s="455"/>
      <c r="AV86" s="455"/>
      <c r="AW86" s="455"/>
      <c r="AX86" s="455"/>
      <c r="AY86" s="455"/>
      <c r="AZ86" s="186"/>
      <c r="BA86" s="188"/>
      <c r="BB86" s="458"/>
      <c r="BC86" s="455" t="s">
        <v>329</v>
      </c>
      <c r="BD86" s="455"/>
      <c r="BE86" s="455"/>
      <c r="BF86" s="455"/>
      <c r="BG86" s="455"/>
      <c r="BH86" s="455"/>
      <c r="BI86" s="224">
        <v>2</v>
      </c>
      <c r="BJ86" s="188"/>
      <c r="BK86" s="458"/>
      <c r="BL86" s="455" t="s">
        <v>329</v>
      </c>
      <c r="BM86" s="455"/>
      <c r="BN86" s="455"/>
      <c r="BO86" s="455"/>
      <c r="BP86" s="455"/>
      <c r="BQ86" s="455"/>
      <c r="BR86" s="382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</row>
    <row r="87" spans="1:70" ht="25.5" customHeight="1">
      <c r="A87" s="450"/>
      <c r="B87" s="450"/>
      <c r="C87" s="450"/>
      <c r="D87" s="450"/>
      <c r="E87" s="450"/>
      <c r="F87" s="450"/>
      <c r="G87" s="450"/>
      <c r="H87" s="188"/>
      <c r="I87" s="458"/>
      <c r="J87" s="455" t="s">
        <v>331</v>
      </c>
      <c r="K87" s="455"/>
      <c r="L87" s="455"/>
      <c r="M87" s="455"/>
      <c r="N87" s="455"/>
      <c r="O87" s="455"/>
      <c r="P87" s="343"/>
      <c r="Q87" s="346"/>
      <c r="R87" s="458"/>
      <c r="S87" s="455" t="s">
        <v>331</v>
      </c>
      <c r="T87" s="455"/>
      <c r="U87" s="455"/>
      <c r="V87" s="455"/>
      <c r="W87" s="455"/>
      <c r="X87" s="455"/>
      <c r="Y87" s="343">
        <v>4</v>
      </c>
      <c r="Z87" s="346"/>
      <c r="AA87" s="458"/>
      <c r="AB87" s="455" t="s">
        <v>331</v>
      </c>
      <c r="AC87" s="455"/>
      <c r="AD87" s="455"/>
      <c r="AE87" s="455"/>
      <c r="AF87" s="455"/>
      <c r="AG87" s="455"/>
      <c r="AH87" s="224">
        <v>2</v>
      </c>
      <c r="AI87" s="188"/>
      <c r="AJ87" s="458"/>
      <c r="AK87" s="455" t="s">
        <v>331</v>
      </c>
      <c r="AL87" s="455"/>
      <c r="AM87" s="455"/>
      <c r="AN87" s="455"/>
      <c r="AO87" s="455"/>
      <c r="AP87" s="455"/>
      <c r="AQ87" s="214" t="s">
        <v>435</v>
      </c>
      <c r="AR87" s="188"/>
      <c r="AS87" s="458"/>
      <c r="AT87" s="455" t="s">
        <v>331</v>
      </c>
      <c r="AU87" s="455"/>
      <c r="AV87" s="455"/>
      <c r="AW87" s="455"/>
      <c r="AX87" s="455"/>
      <c r="AY87" s="455"/>
      <c r="AZ87" s="186"/>
      <c r="BA87" s="188"/>
      <c r="BB87" s="458"/>
      <c r="BC87" s="455" t="s">
        <v>331</v>
      </c>
      <c r="BD87" s="455"/>
      <c r="BE87" s="455"/>
      <c r="BF87" s="455"/>
      <c r="BG87" s="455"/>
      <c r="BH87" s="455"/>
      <c r="BI87" s="224" t="s">
        <v>436</v>
      </c>
      <c r="BJ87" s="188"/>
      <c r="BK87" s="458"/>
      <c r="BL87" s="455" t="s">
        <v>331</v>
      </c>
      <c r="BM87" s="455"/>
      <c r="BN87" s="455"/>
      <c r="BO87" s="455"/>
      <c r="BP87" s="455"/>
      <c r="BQ87" s="455"/>
      <c r="BR87" s="382"/>
    </row>
    <row r="88" spans="1:70" ht="25.5" customHeight="1">
      <c r="A88" s="450"/>
      <c r="B88" s="450"/>
      <c r="C88" s="450"/>
      <c r="D88" s="450"/>
      <c r="E88" s="450"/>
      <c r="F88" s="450"/>
      <c r="G88" s="450"/>
      <c r="H88" s="188"/>
      <c r="I88" s="458"/>
      <c r="J88" s="455" t="s">
        <v>312</v>
      </c>
      <c r="K88" s="455"/>
      <c r="L88" s="455"/>
      <c r="M88" s="455"/>
      <c r="N88" s="455"/>
      <c r="O88" s="455"/>
      <c r="P88" s="343">
        <v>5</v>
      </c>
      <c r="Q88" s="346"/>
      <c r="R88" s="458"/>
      <c r="S88" s="455" t="s">
        <v>312</v>
      </c>
      <c r="T88" s="455"/>
      <c r="U88" s="455"/>
      <c r="V88" s="455"/>
      <c r="W88" s="455"/>
      <c r="X88" s="455"/>
      <c r="Y88" s="343">
        <v>5</v>
      </c>
      <c r="Z88" s="346"/>
      <c r="AA88" s="458"/>
      <c r="AB88" s="455" t="s">
        <v>312</v>
      </c>
      <c r="AC88" s="455"/>
      <c r="AD88" s="455"/>
      <c r="AE88" s="455"/>
      <c r="AF88" s="455"/>
      <c r="AG88" s="455"/>
      <c r="AH88" s="224">
        <v>6</v>
      </c>
      <c r="AI88" s="188"/>
      <c r="AJ88" s="458"/>
      <c r="AK88" s="455" t="s">
        <v>312</v>
      </c>
      <c r="AL88" s="455"/>
      <c r="AM88" s="455"/>
      <c r="AN88" s="455"/>
      <c r="AO88" s="455"/>
      <c r="AP88" s="455"/>
      <c r="AQ88" s="186">
        <v>4</v>
      </c>
      <c r="AR88" s="188"/>
      <c r="AS88" s="458"/>
      <c r="AT88" s="455" t="s">
        <v>312</v>
      </c>
      <c r="AU88" s="455"/>
      <c r="AV88" s="455"/>
      <c r="AW88" s="455"/>
      <c r="AX88" s="455"/>
      <c r="AY88" s="455"/>
      <c r="AZ88" s="186"/>
      <c r="BA88" s="188"/>
      <c r="BB88" s="458"/>
      <c r="BC88" s="455" t="s">
        <v>312</v>
      </c>
      <c r="BD88" s="455"/>
      <c r="BE88" s="455"/>
      <c r="BF88" s="455"/>
      <c r="BG88" s="455"/>
      <c r="BH88" s="455"/>
      <c r="BI88" s="224">
        <v>9</v>
      </c>
      <c r="BJ88" s="188"/>
      <c r="BK88" s="458"/>
      <c r="BL88" s="455" t="s">
        <v>312</v>
      </c>
      <c r="BM88" s="455"/>
      <c r="BN88" s="455"/>
      <c r="BO88" s="455"/>
      <c r="BP88" s="455"/>
      <c r="BQ88" s="455"/>
      <c r="BR88" s="382"/>
    </row>
    <row r="89" spans="1:242" s="125" customFormat="1" ht="12.75">
      <c r="A89" s="120"/>
      <c r="B89" s="120"/>
      <c r="C89" s="171"/>
      <c r="D89" s="192"/>
      <c r="E89" s="172"/>
      <c r="F89" s="172"/>
      <c r="G89" s="121">
        <v>4428</v>
      </c>
      <c r="H89" s="121"/>
      <c r="I89" s="122"/>
      <c r="J89" s="122"/>
      <c r="K89" s="122"/>
      <c r="L89" s="122"/>
      <c r="M89" s="122"/>
      <c r="N89" s="122"/>
      <c r="O89" s="122"/>
      <c r="P89" s="121">
        <v>612</v>
      </c>
      <c r="Q89" s="121">
        <v>102</v>
      </c>
      <c r="R89" s="122">
        <v>510</v>
      </c>
      <c r="S89" s="122"/>
      <c r="T89" s="122"/>
      <c r="U89" s="122"/>
      <c r="V89" s="122"/>
      <c r="W89" s="122"/>
      <c r="X89" s="122"/>
      <c r="Y89" s="121">
        <v>792</v>
      </c>
      <c r="Z89" s="121">
        <v>132</v>
      </c>
      <c r="AA89" s="122">
        <v>660</v>
      </c>
      <c r="AB89" s="122"/>
      <c r="AC89" s="122"/>
      <c r="AD89" s="122"/>
      <c r="AE89" s="122"/>
      <c r="AF89" s="122"/>
      <c r="AG89" s="122"/>
      <c r="AH89" s="121">
        <v>576</v>
      </c>
      <c r="AI89" s="121">
        <v>96</v>
      </c>
      <c r="AJ89" s="122">
        <v>480</v>
      </c>
      <c r="AK89" s="122"/>
      <c r="AL89" s="122"/>
      <c r="AM89" s="122"/>
      <c r="AN89" s="122"/>
      <c r="AO89" s="122"/>
      <c r="AP89" s="122"/>
      <c r="AQ89" s="121">
        <v>612</v>
      </c>
      <c r="AR89" s="121">
        <v>102</v>
      </c>
      <c r="AS89" s="122">
        <v>510</v>
      </c>
      <c r="AT89" s="122"/>
      <c r="AU89" s="122"/>
      <c r="AV89" s="122"/>
      <c r="AW89" s="122"/>
      <c r="AX89" s="122"/>
      <c r="AY89" s="122"/>
      <c r="AZ89" s="121">
        <v>612</v>
      </c>
      <c r="BA89" s="121">
        <v>102</v>
      </c>
      <c r="BB89" s="122">
        <v>510</v>
      </c>
      <c r="BC89" s="122"/>
      <c r="BD89" s="122"/>
      <c r="BE89" s="122"/>
      <c r="BF89" s="122"/>
      <c r="BG89" s="122"/>
      <c r="BH89" s="122"/>
      <c r="BI89" s="121">
        <v>252</v>
      </c>
      <c r="BJ89" s="121">
        <v>36</v>
      </c>
      <c r="BK89" s="122">
        <v>180</v>
      </c>
      <c r="BL89" s="122"/>
      <c r="BM89" s="122"/>
      <c r="BN89" s="122"/>
      <c r="BO89" s="122"/>
      <c r="BP89" s="122"/>
      <c r="BQ89" s="122"/>
      <c r="BR89" s="122"/>
      <c r="BS89" s="189">
        <f>SUM(AH89:BI89)</f>
        <v>3852</v>
      </c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  <c r="IA89" s="124"/>
      <c r="IB89" s="124"/>
      <c r="IC89" s="124"/>
      <c r="ID89" s="124"/>
      <c r="IE89" s="124"/>
      <c r="IF89" s="124"/>
      <c r="IG89" s="124"/>
      <c r="IH89" s="124"/>
    </row>
    <row r="90" spans="1:27" ht="18.75">
      <c r="A90" s="85"/>
      <c r="R90" s="91">
        <f>SUM(S81:V81)</f>
        <v>510</v>
      </c>
      <c r="AA90" s="91">
        <f>SUM(AB81:AE81)</f>
        <v>660</v>
      </c>
    </row>
    <row r="91" ht="12.75">
      <c r="A91" s="92"/>
    </row>
    <row r="92" spans="2:6" ht="12.75">
      <c r="B92" s="92"/>
      <c r="C92" s="174"/>
      <c r="D92" s="194"/>
      <c r="E92" s="175"/>
      <c r="F92" s="175"/>
    </row>
    <row r="93" spans="2:6" ht="12.75">
      <c r="B93" s="92"/>
      <c r="C93" s="174"/>
      <c r="D93" s="194"/>
      <c r="E93" s="175"/>
      <c r="F93" s="175"/>
    </row>
    <row r="95" spans="2:6" ht="12.75">
      <c r="B95" s="92"/>
      <c r="C95" s="174"/>
      <c r="D95" s="194"/>
      <c r="E95" s="175"/>
      <c r="F95" s="175"/>
    </row>
    <row r="96" spans="2:6" ht="12.75">
      <c r="B96" s="92"/>
      <c r="C96" s="174"/>
      <c r="D96" s="194"/>
      <c r="E96" s="175"/>
      <c r="F96" s="175"/>
    </row>
    <row r="98" spans="2:6" ht="12.75">
      <c r="B98" s="92"/>
      <c r="C98" s="174"/>
      <c r="D98" s="194"/>
      <c r="E98" s="175"/>
      <c r="F98" s="175"/>
    </row>
    <row r="99" spans="2:6" ht="12.75">
      <c r="B99" s="92"/>
      <c r="C99" s="174"/>
      <c r="D99" s="194"/>
      <c r="E99" s="175"/>
      <c r="F99" s="175"/>
    </row>
    <row r="101" spans="2:6" ht="12.75">
      <c r="B101" s="92"/>
      <c r="C101" s="174"/>
      <c r="D101" s="194"/>
      <c r="E101" s="175"/>
      <c r="F101" s="175"/>
    </row>
    <row r="103" spans="1:6" ht="12.75">
      <c r="A103" s="92"/>
      <c r="B103" s="92"/>
      <c r="C103" s="174"/>
      <c r="D103" s="194"/>
      <c r="E103" s="175"/>
      <c r="F103" s="175"/>
    </row>
    <row r="104" spans="2:6" ht="12.75">
      <c r="B104" s="92"/>
      <c r="C104" s="174"/>
      <c r="D104" s="194"/>
      <c r="E104" s="175"/>
      <c r="F104" s="175"/>
    </row>
    <row r="105" spans="2:6" ht="12.75">
      <c r="B105" s="92"/>
      <c r="C105" s="174"/>
      <c r="D105" s="194"/>
      <c r="E105" s="175"/>
      <c r="F105" s="175"/>
    </row>
    <row r="106" spans="2:6" ht="12.75">
      <c r="B106" s="92"/>
      <c r="C106" s="174"/>
      <c r="D106" s="194"/>
      <c r="E106" s="175"/>
      <c r="F106" s="175"/>
    </row>
    <row r="108" spans="1:6" ht="12.75">
      <c r="A108" s="92"/>
      <c r="B108" s="92"/>
      <c r="C108" s="174"/>
      <c r="D108" s="194"/>
      <c r="E108" s="175"/>
      <c r="F108" s="175"/>
    </row>
    <row r="110" ht="12.75">
      <c r="A110" s="92"/>
    </row>
    <row r="112" ht="12.75">
      <c r="A112" s="92"/>
    </row>
  </sheetData>
  <sheetProtection selectLockedCells="1" selectUnlockedCells="1"/>
  <mergeCells count="127">
    <mergeCell ref="S88:X88"/>
    <mergeCell ref="AB88:AG88"/>
    <mergeCell ref="S85:X85"/>
    <mergeCell ref="AB85:AG85"/>
    <mergeCell ref="S86:X86"/>
    <mergeCell ref="AB86:AG86"/>
    <mergeCell ref="S87:X87"/>
    <mergeCell ref="AB87:AG87"/>
    <mergeCell ref="AF4:AF5"/>
    <mergeCell ref="AG4:AG5"/>
    <mergeCell ref="R82:R88"/>
    <mergeCell ref="S82:X82"/>
    <mergeCell ref="AA82:AA88"/>
    <mergeCell ref="AB82:AG82"/>
    <mergeCell ref="S83:X83"/>
    <mergeCell ref="AB83:AG83"/>
    <mergeCell ref="S84:X84"/>
    <mergeCell ref="AB84:AG84"/>
    <mergeCell ref="R3:X3"/>
    <mergeCell ref="Y3:Y5"/>
    <mergeCell ref="Z3:Z5"/>
    <mergeCell ref="AA3:AG3"/>
    <mergeCell ref="R4:R5"/>
    <mergeCell ref="S4:V4"/>
    <mergeCell ref="W4:W5"/>
    <mergeCell ref="X4:X5"/>
    <mergeCell ref="AA4:AA5"/>
    <mergeCell ref="AB4:AE4"/>
    <mergeCell ref="BC88:BH88"/>
    <mergeCell ref="BL88:BQ88"/>
    <mergeCell ref="BC82:BH82"/>
    <mergeCell ref="BK82:BK88"/>
    <mergeCell ref="BL82:BQ82"/>
    <mergeCell ref="P1:AG1"/>
    <mergeCell ref="P2:X2"/>
    <mergeCell ref="Y2:AG2"/>
    <mergeCell ref="P3:P5"/>
    <mergeCell ref="Q3:Q5"/>
    <mergeCell ref="BC85:BH85"/>
    <mergeCell ref="BL85:BQ85"/>
    <mergeCell ref="AZ2:BH2"/>
    <mergeCell ref="BI2:BQ2"/>
    <mergeCell ref="AZ1:BQ1"/>
    <mergeCell ref="BC87:BH87"/>
    <mergeCell ref="BL87:BQ87"/>
    <mergeCell ref="BK4:BK5"/>
    <mergeCell ref="BC86:BH86"/>
    <mergeCell ref="BL86:BQ86"/>
    <mergeCell ref="BL4:BO4"/>
    <mergeCell ref="BC83:BH83"/>
    <mergeCell ref="BL83:BQ83"/>
    <mergeCell ref="BC84:BH84"/>
    <mergeCell ref="BL84:BQ84"/>
    <mergeCell ref="BB3:BH3"/>
    <mergeCell ref="BG4:BG5"/>
    <mergeCell ref="BH4:BH5"/>
    <mergeCell ref="BB82:BB88"/>
    <mergeCell ref="BK3:BQ3"/>
    <mergeCell ref="AZ3:AZ5"/>
    <mergeCell ref="BA3:BA5"/>
    <mergeCell ref="AX4:AX5"/>
    <mergeCell ref="AY4:AY5"/>
    <mergeCell ref="BI3:BI5"/>
    <mergeCell ref="BJ3:BJ5"/>
    <mergeCell ref="AQ3:AQ5"/>
    <mergeCell ref="AR3:AR5"/>
    <mergeCell ref="AT84:AY84"/>
    <mergeCell ref="AK86:AP86"/>
    <mergeCell ref="AK85:AP85"/>
    <mergeCell ref="AT85:AY85"/>
    <mergeCell ref="AT82:AY82"/>
    <mergeCell ref="AK83:AP83"/>
    <mergeCell ref="AT83:AY83"/>
    <mergeCell ref="AT86:AY86"/>
    <mergeCell ref="AK84:AP84"/>
    <mergeCell ref="AJ82:AJ88"/>
    <mergeCell ref="AK82:AP82"/>
    <mergeCell ref="AK87:AP87"/>
    <mergeCell ref="AT87:AY87"/>
    <mergeCell ref="AK88:AP88"/>
    <mergeCell ref="AT88:AY88"/>
    <mergeCell ref="AS82:AS88"/>
    <mergeCell ref="J84:O84"/>
    <mergeCell ref="AH1:AY1"/>
    <mergeCell ref="AH2:AP2"/>
    <mergeCell ref="AQ2:AY2"/>
    <mergeCell ref="AH3:AH5"/>
    <mergeCell ref="AI3:AI5"/>
    <mergeCell ref="AK4:AN4"/>
    <mergeCell ref="AS4:AS5"/>
    <mergeCell ref="AT4:AW4"/>
    <mergeCell ref="AJ4:AJ5"/>
    <mergeCell ref="J4:M4"/>
    <mergeCell ref="I4:I5"/>
    <mergeCell ref="I3:O3"/>
    <mergeCell ref="N4:N5"/>
    <mergeCell ref="O4:O5"/>
    <mergeCell ref="A81:B81"/>
    <mergeCell ref="A1:A5"/>
    <mergeCell ref="B1:B5"/>
    <mergeCell ref="C1:F2"/>
    <mergeCell ref="J88:O88"/>
    <mergeCell ref="J82:O82"/>
    <mergeCell ref="J83:O83"/>
    <mergeCell ref="A85:G85"/>
    <mergeCell ref="A84:G84"/>
    <mergeCell ref="J85:O85"/>
    <mergeCell ref="A86:G88"/>
    <mergeCell ref="J87:O87"/>
    <mergeCell ref="I82:I88"/>
    <mergeCell ref="J86:O86"/>
    <mergeCell ref="A82:G83"/>
    <mergeCell ref="C3:C5"/>
    <mergeCell ref="D3:D5"/>
    <mergeCell ref="E3:E5"/>
    <mergeCell ref="F3:F5"/>
    <mergeCell ref="G3:G5"/>
    <mergeCell ref="BP4:BP5"/>
    <mergeCell ref="BQ4:BQ5"/>
    <mergeCell ref="BB4:BB5"/>
    <mergeCell ref="BC4:BF4"/>
    <mergeCell ref="G1:O2"/>
    <mergeCell ref="AJ3:AP3"/>
    <mergeCell ref="AO4:AO5"/>
    <mergeCell ref="AP4:AP5"/>
    <mergeCell ref="AS3:AY3"/>
    <mergeCell ref="H3:H5"/>
  </mergeCells>
  <printOptions/>
  <pageMargins left="0.9448818897637796" right="0.15748031496062992" top="0.2362204724409449" bottom="0.35433070866141736" header="0.2362204724409449" footer="0.35433070866141736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91"/>
  <sheetViews>
    <sheetView zoomScalePageLayoutView="0" workbookViewId="0" topLeftCell="A13">
      <selection activeCell="B27" sqref="B27"/>
    </sheetView>
  </sheetViews>
  <sheetFormatPr defaultColWidth="11.625" defaultRowHeight="12.75"/>
  <cols>
    <col min="1" max="1" width="11.625" style="89" customWidth="1"/>
    <col min="2" max="2" width="28.375" style="89" customWidth="1"/>
    <col min="3" max="3" width="3.375" style="173" customWidth="1"/>
    <col min="4" max="4" width="3.875" style="193" customWidth="1"/>
    <col min="5" max="5" width="4.375" style="163" customWidth="1"/>
    <col min="6" max="6" width="4.625" style="163" customWidth="1"/>
    <col min="7" max="7" width="6.875" style="90" customWidth="1"/>
    <col min="8" max="8" width="6.25390625" style="90" customWidth="1"/>
    <col min="9" max="9" width="6.25390625" style="91" customWidth="1"/>
    <col min="10" max="15" width="5.00390625" style="91" hidden="1" customWidth="1"/>
    <col min="16" max="16" width="5.00390625" style="94" hidden="1" customWidth="1"/>
    <col min="17" max="17" width="5.00390625" style="91" hidden="1" customWidth="1"/>
    <col min="18" max="19" width="5.375" style="90" hidden="1" customWidth="1"/>
    <col min="20" max="22" width="5.375" style="91" hidden="1" customWidth="1"/>
    <col min="23" max="25" width="4.25390625" style="91" hidden="1" customWidth="1"/>
    <col min="26" max="26" width="4.25390625" style="94" hidden="1" customWidth="1"/>
    <col min="27" max="27" width="4.25390625" style="91" hidden="1" customWidth="1"/>
    <col min="28" max="29" width="5.375" style="90" hidden="1" customWidth="1"/>
    <col min="30" max="33" width="5.375" style="91" hidden="1" customWidth="1"/>
    <col min="34" max="35" width="4.25390625" style="91" hidden="1" customWidth="1"/>
    <col min="36" max="36" width="4.25390625" style="94" hidden="1" customWidth="1"/>
    <col min="37" max="37" width="4.25390625" style="91" hidden="1" customWidth="1"/>
    <col min="38" max="39" width="5.375" style="90" hidden="1" customWidth="1"/>
    <col min="40" max="42" width="5.375" style="91" hidden="1" customWidth="1"/>
    <col min="43" max="44" width="4.75390625" style="91" hidden="1" customWidth="1"/>
    <col min="45" max="45" width="4.75390625" style="94" hidden="1" customWidth="1"/>
    <col min="46" max="47" width="4.75390625" style="91" hidden="1" customWidth="1"/>
    <col min="48" max="50" width="5.375" style="90" hidden="1" customWidth="1"/>
    <col min="51" max="55" width="5.375" style="91" hidden="1" customWidth="1"/>
    <col min="56" max="56" width="5.375" style="94" hidden="1" customWidth="1"/>
    <col min="57" max="58" width="5.375" style="91" hidden="1" customWidth="1"/>
    <col min="59" max="61" width="5.375" style="90" hidden="1" customWidth="1"/>
    <col min="62" max="66" width="5.375" style="91" hidden="1" customWidth="1"/>
    <col min="67" max="67" width="5.375" style="94" hidden="1" customWidth="1"/>
    <col min="68" max="69" width="5.375" style="91" hidden="1" customWidth="1"/>
    <col min="70" max="72" width="5.375" style="90" hidden="1" customWidth="1"/>
    <col min="73" max="77" width="5.375" style="91" hidden="1" customWidth="1"/>
    <col min="78" max="78" width="5.375" style="94" hidden="1" customWidth="1"/>
    <col min="79" max="80" width="5.375" style="91" hidden="1" customWidth="1"/>
    <col min="81" max="81" width="0" style="49" hidden="1" customWidth="1"/>
    <col min="82" max="83" width="11.625" style="49" customWidth="1"/>
    <col min="84" max="84" width="11.625" style="235" customWidth="1"/>
    <col min="85" max="16384" width="11.625" style="49" customWidth="1"/>
  </cols>
  <sheetData>
    <row r="1" spans="1:83" ht="12.75" customHeight="1">
      <c r="A1" s="226" t="s">
        <v>32</v>
      </c>
      <c r="B1" s="227" t="s">
        <v>270</v>
      </c>
      <c r="C1" s="228" t="s">
        <v>83</v>
      </c>
      <c r="D1" s="229"/>
      <c r="E1" s="229"/>
      <c r="F1" s="229"/>
      <c r="G1" s="438" t="s">
        <v>313</v>
      </c>
      <c r="H1" s="439"/>
      <c r="I1" s="439"/>
      <c r="J1" s="230"/>
      <c r="K1" s="230"/>
      <c r="L1" s="230"/>
      <c r="M1" s="230"/>
      <c r="N1" s="230"/>
      <c r="O1" s="230"/>
      <c r="P1" s="230"/>
      <c r="Q1" s="231"/>
      <c r="R1" s="232" t="s">
        <v>7</v>
      </c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4"/>
      <c r="AL1" s="232" t="s">
        <v>9</v>
      </c>
      <c r="AM1" s="233"/>
      <c r="AN1" s="233"/>
      <c r="AO1" s="233"/>
      <c r="AP1" s="233"/>
      <c r="AQ1" s="233"/>
      <c r="AR1" s="233"/>
      <c r="AS1" s="233"/>
      <c r="AT1" s="233"/>
      <c r="AU1" s="234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20"/>
      <c r="BG1" s="218" t="s">
        <v>429</v>
      </c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20"/>
      <c r="CD1" s="475" t="s">
        <v>437</v>
      </c>
      <c r="CE1" s="475" t="s">
        <v>438</v>
      </c>
    </row>
    <row r="2" spans="1:83" s="13" customFormat="1" ht="52.5" customHeight="1">
      <c r="A2" s="236"/>
      <c r="B2" s="237"/>
      <c r="C2" s="238"/>
      <c r="D2" s="239"/>
      <c r="E2" s="239"/>
      <c r="F2" s="239"/>
      <c r="G2" s="441"/>
      <c r="H2" s="442"/>
      <c r="I2" s="442"/>
      <c r="J2" s="240"/>
      <c r="K2" s="240"/>
      <c r="L2" s="240"/>
      <c r="M2" s="240"/>
      <c r="N2" s="240"/>
      <c r="O2" s="240"/>
      <c r="P2" s="240"/>
      <c r="Q2" s="241"/>
      <c r="R2" s="242" t="s">
        <v>439</v>
      </c>
      <c r="S2" s="243"/>
      <c r="T2" s="243"/>
      <c r="U2" s="243"/>
      <c r="V2" s="243"/>
      <c r="W2" s="243"/>
      <c r="X2" s="243"/>
      <c r="Y2" s="243"/>
      <c r="Z2" s="243"/>
      <c r="AA2" s="244"/>
      <c r="AB2" s="242" t="s">
        <v>431</v>
      </c>
      <c r="AC2" s="243"/>
      <c r="AD2" s="243"/>
      <c r="AE2" s="243"/>
      <c r="AF2" s="243"/>
      <c r="AG2" s="243"/>
      <c r="AH2" s="243"/>
      <c r="AI2" s="243"/>
      <c r="AJ2" s="243"/>
      <c r="AK2" s="244"/>
      <c r="AL2" s="242" t="s">
        <v>440</v>
      </c>
      <c r="AM2" s="243"/>
      <c r="AN2" s="243"/>
      <c r="AO2" s="243"/>
      <c r="AP2" s="243"/>
      <c r="AQ2" s="243"/>
      <c r="AR2" s="243"/>
      <c r="AS2" s="243"/>
      <c r="AT2" s="243"/>
      <c r="AU2" s="244"/>
      <c r="AV2" s="217" t="s">
        <v>441</v>
      </c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 t="s">
        <v>442</v>
      </c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 t="s">
        <v>443</v>
      </c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D2" s="476"/>
      <c r="CE2" s="476"/>
    </row>
    <row r="3" spans="1:83" s="13" customFormat="1" ht="30.75" customHeight="1">
      <c r="A3" s="236"/>
      <c r="B3" s="237"/>
      <c r="C3" s="245" t="s">
        <v>373</v>
      </c>
      <c r="D3" s="246" t="s">
        <v>374</v>
      </c>
      <c r="E3" s="226" t="s">
        <v>375</v>
      </c>
      <c r="F3" s="226" t="s">
        <v>376</v>
      </c>
      <c r="G3" s="447" t="s">
        <v>314</v>
      </c>
      <c r="H3" s="447" t="s">
        <v>378</v>
      </c>
      <c r="I3" s="479" t="s">
        <v>315</v>
      </c>
      <c r="J3" s="247"/>
      <c r="K3" s="247"/>
      <c r="L3" s="247"/>
      <c r="M3" s="247"/>
      <c r="N3" s="247"/>
      <c r="O3" s="247"/>
      <c r="P3" s="248"/>
      <c r="Q3" s="249" t="s">
        <v>318</v>
      </c>
      <c r="R3" s="226" t="s">
        <v>444</v>
      </c>
      <c r="S3" s="226" t="s">
        <v>378</v>
      </c>
      <c r="T3" s="250" t="s">
        <v>315</v>
      </c>
      <c r="U3" s="247"/>
      <c r="V3" s="247"/>
      <c r="W3" s="247"/>
      <c r="X3" s="247"/>
      <c r="Y3" s="248"/>
      <c r="Z3" s="249" t="s">
        <v>318</v>
      </c>
      <c r="AA3" s="249" t="s">
        <v>4</v>
      </c>
      <c r="AB3" s="226" t="s">
        <v>444</v>
      </c>
      <c r="AC3" s="226" t="s">
        <v>378</v>
      </c>
      <c r="AD3" s="250" t="s">
        <v>315</v>
      </c>
      <c r="AE3" s="247"/>
      <c r="AF3" s="247"/>
      <c r="AG3" s="247"/>
      <c r="AH3" s="247"/>
      <c r="AI3" s="248"/>
      <c r="AJ3" s="249" t="s">
        <v>318</v>
      </c>
      <c r="AK3" s="249" t="s">
        <v>4</v>
      </c>
      <c r="AL3" s="226" t="s">
        <v>314</v>
      </c>
      <c r="AM3" s="226" t="s">
        <v>378</v>
      </c>
      <c r="AN3" s="250" t="s">
        <v>315</v>
      </c>
      <c r="AO3" s="247"/>
      <c r="AP3" s="247"/>
      <c r="AQ3" s="247"/>
      <c r="AR3" s="247"/>
      <c r="AS3" s="248"/>
      <c r="AT3" s="249" t="s">
        <v>318</v>
      </c>
      <c r="AU3" s="249" t="s">
        <v>4</v>
      </c>
      <c r="AV3" s="226" t="s">
        <v>314</v>
      </c>
      <c r="AW3" s="226" t="s">
        <v>378</v>
      </c>
      <c r="AX3" s="226" t="s">
        <v>84</v>
      </c>
      <c r="AY3" s="250" t="s">
        <v>315</v>
      </c>
      <c r="AZ3" s="247"/>
      <c r="BA3" s="247"/>
      <c r="BB3" s="247"/>
      <c r="BC3" s="247"/>
      <c r="BD3" s="248"/>
      <c r="BE3" s="249" t="s">
        <v>318</v>
      </c>
      <c r="BF3" s="249" t="s">
        <v>4</v>
      </c>
      <c r="BG3" s="226" t="s">
        <v>314</v>
      </c>
      <c r="BH3" s="226" t="s">
        <v>378</v>
      </c>
      <c r="BI3" s="226" t="s">
        <v>84</v>
      </c>
      <c r="BJ3" s="250" t="s">
        <v>315</v>
      </c>
      <c r="BK3" s="247"/>
      <c r="BL3" s="247"/>
      <c r="BM3" s="247"/>
      <c r="BN3" s="247"/>
      <c r="BO3" s="248"/>
      <c r="BP3" s="249" t="s">
        <v>318</v>
      </c>
      <c r="BQ3" s="249" t="s">
        <v>4</v>
      </c>
      <c r="BR3" s="226" t="s">
        <v>314</v>
      </c>
      <c r="BS3" s="226" t="s">
        <v>378</v>
      </c>
      <c r="BT3" s="226" t="s">
        <v>84</v>
      </c>
      <c r="BU3" s="250" t="s">
        <v>315</v>
      </c>
      <c r="BV3" s="247"/>
      <c r="BW3" s="247"/>
      <c r="BX3" s="247"/>
      <c r="BY3" s="247"/>
      <c r="BZ3" s="248"/>
      <c r="CA3" s="249" t="s">
        <v>318</v>
      </c>
      <c r="CB3" s="249" t="s">
        <v>4</v>
      </c>
      <c r="CD3" s="476"/>
      <c r="CE3" s="476"/>
    </row>
    <row r="4" spans="1:83" s="13" customFormat="1" ht="12.75" customHeight="1">
      <c r="A4" s="236"/>
      <c r="B4" s="237"/>
      <c r="C4" s="251"/>
      <c r="D4" s="252"/>
      <c r="E4" s="251"/>
      <c r="F4" s="251"/>
      <c r="G4" s="448"/>
      <c r="H4" s="448"/>
      <c r="I4" s="480"/>
      <c r="J4" s="253" t="s">
        <v>316</v>
      </c>
      <c r="K4" s="254"/>
      <c r="L4" s="254"/>
      <c r="M4" s="254"/>
      <c r="N4" s="254"/>
      <c r="O4" s="255"/>
      <c r="P4" s="249" t="s">
        <v>445</v>
      </c>
      <c r="Q4" s="256"/>
      <c r="R4" s="236"/>
      <c r="S4" s="236"/>
      <c r="T4" s="257" t="s">
        <v>6</v>
      </c>
      <c r="U4" s="253" t="s">
        <v>316</v>
      </c>
      <c r="V4" s="254"/>
      <c r="W4" s="254"/>
      <c r="X4" s="254"/>
      <c r="Y4" s="255"/>
      <c r="Z4" s="256"/>
      <c r="AA4" s="256"/>
      <c r="AB4" s="236"/>
      <c r="AC4" s="236"/>
      <c r="AD4" s="257" t="s">
        <v>6</v>
      </c>
      <c r="AE4" s="253" t="s">
        <v>316</v>
      </c>
      <c r="AF4" s="254"/>
      <c r="AG4" s="254"/>
      <c r="AH4" s="254"/>
      <c r="AI4" s="255"/>
      <c r="AJ4" s="256"/>
      <c r="AK4" s="256"/>
      <c r="AL4" s="236"/>
      <c r="AM4" s="236"/>
      <c r="AN4" s="257" t="s">
        <v>6</v>
      </c>
      <c r="AO4" s="253" t="s">
        <v>316</v>
      </c>
      <c r="AP4" s="254"/>
      <c r="AQ4" s="254"/>
      <c r="AR4" s="254"/>
      <c r="AS4" s="255"/>
      <c r="AT4" s="256"/>
      <c r="AU4" s="256"/>
      <c r="AV4" s="236"/>
      <c r="AW4" s="236"/>
      <c r="AX4" s="236"/>
      <c r="AY4" s="257" t="s">
        <v>6</v>
      </c>
      <c r="AZ4" s="253" t="s">
        <v>316</v>
      </c>
      <c r="BA4" s="254"/>
      <c r="BB4" s="254"/>
      <c r="BC4" s="254"/>
      <c r="BD4" s="255"/>
      <c r="BE4" s="256"/>
      <c r="BF4" s="256"/>
      <c r="BG4" s="236"/>
      <c r="BH4" s="236"/>
      <c r="BI4" s="236"/>
      <c r="BJ4" s="257" t="s">
        <v>6</v>
      </c>
      <c r="BK4" s="253" t="s">
        <v>316</v>
      </c>
      <c r="BL4" s="254"/>
      <c r="BM4" s="254"/>
      <c r="BN4" s="254"/>
      <c r="BO4" s="255"/>
      <c r="BP4" s="256"/>
      <c r="BQ4" s="256"/>
      <c r="BR4" s="236"/>
      <c r="BS4" s="236"/>
      <c r="BT4" s="236"/>
      <c r="BU4" s="257" t="s">
        <v>6</v>
      </c>
      <c r="BV4" s="253" t="s">
        <v>316</v>
      </c>
      <c r="BW4" s="254"/>
      <c r="BX4" s="254"/>
      <c r="BY4" s="254"/>
      <c r="BZ4" s="255"/>
      <c r="CA4" s="256"/>
      <c r="CB4" s="256"/>
      <c r="CD4" s="476"/>
      <c r="CE4" s="476"/>
    </row>
    <row r="5" spans="1:83" s="13" customFormat="1" ht="124.5" customHeight="1">
      <c r="A5" s="258"/>
      <c r="B5" s="259"/>
      <c r="C5" s="260"/>
      <c r="D5" s="261"/>
      <c r="E5" s="260"/>
      <c r="F5" s="260"/>
      <c r="G5" s="478"/>
      <c r="H5" s="478"/>
      <c r="I5" s="481"/>
      <c r="J5" s="215" t="s">
        <v>323</v>
      </c>
      <c r="K5" s="215" t="s">
        <v>377</v>
      </c>
      <c r="L5" s="215" t="s">
        <v>317</v>
      </c>
      <c r="M5" s="215" t="s">
        <v>446</v>
      </c>
      <c r="N5" s="215" t="s">
        <v>324</v>
      </c>
      <c r="O5" s="215" t="s">
        <v>405</v>
      </c>
      <c r="P5" s="262"/>
      <c r="Q5" s="262"/>
      <c r="R5" s="258"/>
      <c r="S5" s="258"/>
      <c r="T5" s="263"/>
      <c r="U5" s="264" t="s">
        <v>323</v>
      </c>
      <c r="V5" s="264" t="s">
        <v>377</v>
      </c>
      <c r="W5" s="264" t="s">
        <v>317</v>
      </c>
      <c r="X5" s="264" t="s">
        <v>446</v>
      </c>
      <c r="Y5" s="264" t="s">
        <v>324</v>
      </c>
      <c r="Z5" s="262"/>
      <c r="AA5" s="262"/>
      <c r="AB5" s="258"/>
      <c r="AC5" s="258"/>
      <c r="AD5" s="263"/>
      <c r="AE5" s="264" t="s">
        <v>323</v>
      </c>
      <c r="AF5" s="264" t="s">
        <v>377</v>
      </c>
      <c r="AG5" s="264" t="s">
        <v>317</v>
      </c>
      <c r="AH5" s="264" t="s">
        <v>446</v>
      </c>
      <c r="AI5" s="264" t="s">
        <v>324</v>
      </c>
      <c r="AJ5" s="262"/>
      <c r="AK5" s="262"/>
      <c r="AL5" s="258"/>
      <c r="AM5" s="258"/>
      <c r="AN5" s="263"/>
      <c r="AO5" s="264" t="s">
        <v>323</v>
      </c>
      <c r="AP5" s="264" t="s">
        <v>377</v>
      </c>
      <c r="AQ5" s="264" t="s">
        <v>317</v>
      </c>
      <c r="AR5" s="264" t="s">
        <v>446</v>
      </c>
      <c r="AS5" s="264" t="s">
        <v>324</v>
      </c>
      <c r="AT5" s="262"/>
      <c r="AU5" s="262"/>
      <c r="AV5" s="258"/>
      <c r="AW5" s="258"/>
      <c r="AX5" s="258"/>
      <c r="AY5" s="263"/>
      <c r="AZ5" s="216" t="s">
        <v>323</v>
      </c>
      <c r="BA5" s="216" t="s">
        <v>377</v>
      </c>
      <c r="BB5" s="216" t="s">
        <v>317</v>
      </c>
      <c r="BC5" s="216" t="s">
        <v>324</v>
      </c>
      <c r="BD5" s="215" t="s">
        <v>405</v>
      </c>
      <c r="BE5" s="262"/>
      <c r="BF5" s="262"/>
      <c r="BG5" s="258"/>
      <c r="BH5" s="258"/>
      <c r="BI5" s="258"/>
      <c r="BJ5" s="263"/>
      <c r="BK5" s="216" t="s">
        <v>323</v>
      </c>
      <c r="BL5" s="216" t="s">
        <v>377</v>
      </c>
      <c r="BM5" s="216" t="s">
        <v>317</v>
      </c>
      <c r="BN5" s="216" t="s">
        <v>324</v>
      </c>
      <c r="BO5" s="215" t="s">
        <v>405</v>
      </c>
      <c r="BP5" s="262"/>
      <c r="BQ5" s="262"/>
      <c r="BR5" s="258"/>
      <c r="BS5" s="258"/>
      <c r="BT5" s="258"/>
      <c r="BU5" s="263"/>
      <c r="BV5" s="216" t="s">
        <v>323</v>
      </c>
      <c r="BW5" s="216" t="s">
        <v>377</v>
      </c>
      <c r="BX5" s="216" t="s">
        <v>317</v>
      </c>
      <c r="BY5" s="216" t="s">
        <v>324</v>
      </c>
      <c r="BZ5" s="215" t="s">
        <v>405</v>
      </c>
      <c r="CA5" s="262"/>
      <c r="CB5" s="262"/>
      <c r="CD5" s="477"/>
      <c r="CE5" s="477"/>
    </row>
    <row r="6" spans="1:84" s="151" customFormat="1" ht="13.5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8</v>
      </c>
      <c r="H6" s="195">
        <v>9</v>
      </c>
      <c r="I6" s="195">
        <v>10</v>
      </c>
      <c r="J6" s="195">
        <v>11</v>
      </c>
      <c r="K6" s="195">
        <v>12</v>
      </c>
      <c r="L6" s="195">
        <v>13</v>
      </c>
      <c r="M6" s="195">
        <v>14</v>
      </c>
      <c r="N6" s="195">
        <v>15</v>
      </c>
      <c r="O6" s="195">
        <v>16</v>
      </c>
      <c r="P6" s="195">
        <v>17</v>
      </c>
      <c r="Q6" s="195">
        <v>18</v>
      </c>
      <c r="R6" s="195">
        <v>10</v>
      </c>
      <c r="S6" s="195">
        <v>10</v>
      </c>
      <c r="T6" s="195">
        <v>10</v>
      </c>
      <c r="U6" s="195">
        <v>10</v>
      </c>
      <c r="V6" s="195">
        <v>10</v>
      </c>
      <c r="W6" s="195">
        <v>10</v>
      </c>
      <c r="X6" s="195">
        <v>10</v>
      </c>
      <c r="Y6" s="195">
        <v>10</v>
      </c>
      <c r="Z6" s="195">
        <v>10</v>
      </c>
      <c r="AA6" s="195">
        <v>10</v>
      </c>
      <c r="AB6" s="195">
        <v>10</v>
      </c>
      <c r="AC6" s="195">
        <v>10</v>
      </c>
      <c r="AD6" s="195">
        <v>10</v>
      </c>
      <c r="AE6" s="195">
        <v>10</v>
      </c>
      <c r="AF6" s="195">
        <v>10</v>
      </c>
      <c r="AG6" s="195">
        <v>10</v>
      </c>
      <c r="AH6" s="195">
        <v>10</v>
      </c>
      <c r="AI6" s="195">
        <v>10</v>
      </c>
      <c r="AJ6" s="195">
        <v>10</v>
      </c>
      <c r="AK6" s="195">
        <v>10</v>
      </c>
      <c r="AL6" s="195">
        <v>10</v>
      </c>
      <c r="AM6" s="195">
        <v>10</v>
      </c>
      <c r="AN6" s="195">
        <v>10</v>
      </c>
      <c r="AO6" s="195">
        <v>10</v>
      </c>
      <c r="AP6" s="195">
        <v>10</v>
      </c>
      <c r="AQ6" s="195">
        <v>10</v>
      </c>
      <c r="AR6" s="195">
        <v>10</v>
      </c>
      <c r="AS6" s="195">
        <v>10</v>
      </c>
      <c r="AT6" s="195">
        <v>10</v>
      </c>
      <c r="AU6" s="195">
        <v>10</v>
      </c>
      <c r="AV6" s="195">
        <v>10</v>
      </c>
      <c r="AW6" s="195">
        <v>10</v>
      </c>
      <c r="AX6" s="195">
        <v>10</v>
      </c>
      <c r="AY6" s="195">
        <v>10</v>
      </c>
      <c r="AZ6" s="195">
        <v>10</v>
      </c>
      <c r="BA6" s="195">
        <v>10</v>
      </c>
      <c r="BB6" s="195">
        <v>10</v>
      </c>
      <c r="BC6" s="195">
        <v>10</v>
      </c>
      <c r="BD6" s="195">
        <v>10</v>
      </c>
      <c r="BE6" s="195">
        <v>10</v>
      </c>
      <c r="BF6" s="195">
        <v>10</v>
      </c>
      <c r="BG6" s="195">
        <v>10</v>
      </c>
      <c r="BH6" s="195">
        <v>10</v>
      </c>
      <c r="BI6" s="195">
        <v>10</v>
      </c>
      <c r="BJ6" s="195">
        <v>10</v>
      </c>
      <c r="BK6" s="195">
        <v>10</v>
      </c>
      <c r="BL6" s="195">
        <v>10</v>
      </c>
      <c r="BM6" s="195">
        <v>10</v>
      </c>
      <c r="BN6" s="195">
        <v>10</v>
      </c>
      <c r="BO6" s="195">
        <v>10</v>
      </c>
      <c r="BP6" s="195">
        <v>10</v>
      </c>
      <c r="BQ6" s="195">
        <v>10</v>
      </c>
      <c r="BR6" s="195">
        <v>10</v>
      </c>
      <c r="BS6" s="195">
        <v>10</v>
      </c>
      <c r="BT6" s="195">
        <v>10</v>
      </c>
      <c r="BU6" s="195">
        <v>10</v>
      </c>
      <c r="BV6" s="195">
        <v>10</v>
      </c>
      <c r="BW6" s="195">
        <v>10</v>
      </c>
      <c r="BX6" s="195">
        <v>10</v>
      </c>
      <c r="BY6" s="195">
        <v>10</v>
      </c>
      <c r="BZ6" s="195">
        <v>10</v>
      </c>
      <c r="CA6" s="195">
        <v>10</v>
      </c>
      <c r="CB6" s="195">
        <v>10</v>
      </c>
      <c r="CC6" s="195">
        <v>10</v>
      </c>
      <c r="CD6" s="195">
        <v>10</v>
      </c>
      <c r="CE6" s="195">
        <v>10</v>
      </c>
      <c r="CF6" s="13"/>
    </row>
    <row r="7" spans="1:84" s="64" customFormat="1" ht="12.75" customHeight="1">
      <c r="A7" s="99" t="s">
        <v>38</v>
      </c>
      <c r="B7" s="100" t="s">
        <v>39</v>
      </c>
      <c r="C7" s="167"/>
      <c r="D7" s="191"/>
      <c r="E7" s="101"/>
      <c r="F7" s="101"/>
      <c r="G7" s="102">
        <v>378</v>
      </c>
      <c r="H7" s="102">
        <v>50</v>
      </c>
      <c r="I7" s="102">
        <v>328</v>
      </c>
      <c r="J7" s="102">
        <v>94</v>
      </c>
      <c r="K7" s="102">
        <v>234</v>
      </c>
      <c r="L7" s="102">
        <v>0</v>
      </c>
      <c r="M7" s="102">
        <v>0</v>
      </c>
      <c r="N7" s="102">
        <v>0</v>
      </c>
      <c r="O7" s="102">
        <v>0</v>
      </c>
      <c r="P7" s="102">
        <f aca="true" t="shared" si="0" ref="P7:BS7">SUM(P8:P13)</f>
        <v>80</v>
      </c>
      <c r="Q7" s="102">
        <f t="shared" si="0"/>
        <v>80</v>
      </c>
      <c r="R7" s="102">
        <f t="shared" si="0"/>
        <v>140</v>
      </c>
      <c r="S7" s="102">
        <f t="shared" si="0"/>
        <v>105</v>
      </c>
      <c r="T7" s="102">
        <f t="shared" si="0"/>
        <v>174</v>
      </c>
      <c r="U7" s="102">
        <f t="shared" si="0"/>
        <v>98</v>
      </c>
      <c r="V7" s="102">
        <f t="shared" si="0"/>
        <v>156</v>
      </c>
      <c r="W7" s="102">
        <f t="shared" si="0"/>
        <v>80</v>
      </c>
      <c r="X7" s="102">
        <f t="shared" si="0"/>
        <v>80</v>
      </c>
      <c r="Y7" s="102">
        <f t="shared" si="0"/>
        <v>80</v>
      </c>
      <c r="Z7" s="102">
        <f t="shared" si="0"/>
        <v>80</v>
      </c>
      <c r="AA7" s="102">
        <f t="shared" si="0"/>
        <v>80</v>
      </c>
      <c r="AB7" s="102">
        <f t="shared" si="0"/>
        <v>199</v>
      </c>
      <c r="AC7" s="102">
        <f t="shared" si="0"/>
        <v>101</v>
      </c>
      <c r="AD7" s="102">
        <f t="shared" si="0"/>
        <v>164</v>
      </c>
      <c r="AE7" s="102">
        <f t="shared" si="0"/>
        <v>92</v>
      </c>
      <c r="AF7" s="102">
        <f t="shared" si="0"/>
        <v>152</v>
      </c>
      <c r="AG7" s="102">
        <f t="shared" si="0"/>
        <v>80</v>
      </c>
      <c r="AH7" s="102">
        <f t="shared" si="0"/>
        <v>80</v>
      </c>
      <c r="AI7" s="102">
        <f t="shared" si="0"/>
        <v>80</v>
      </c>
      <c r="AJ7" s="102">
        <f t="shared" si="0"/>
        <v>80</v>
      </c>
      <c r="AK7" s="102">
        <f t="shared" si="0"/>
        <v>80</v>
      </c>
      <c r="AL7" s="102">
        <f t="shared" si="0"/>
        <v>136</v>
      </c>
      <c r="AM7" s="102">
        <f t="shared" si="0"/>
        <v>86</v>
      </c>
      <c r="AN7" s="102">
        <f t="shared" si="0"/>
        <v>126</v>
      </c>
      <c r="AO7" s="102">
        <f t="shared" si="0"/>
        <v>80</v>
      </c>
      <c r="AP7" s="102">
        <f t="shared" si="0"/>
        <v>126</v>
      </c>
      <c r="AQ7" s="102">
        <f t="shared" si="0"/>
        <v>80</v>
      </c>
      <c r="AR7" s="102">
        <f t="shared" si="0"/>
        <v>80</v>
      </c>
      <c r="AS7" s="102">
        <f t="shared" si="0"/>
        <v>80</v>
      </c>
      <c r="AT7" s="102">
        <f t="shared" si="0"/>
        <v>80</v>
      </c>
      <c r="AU7" s="102">
        <f t="shared" si="0"/>
        <v>80</v>
      </c>
      <c r="AV7" s="102">
        <f t="shared" si="0"/>
        <v>196</v>
      </c>
      <c r="AW7" s="102">
        <f t="shared" si="0"/>
        <v>80</v>
      </c>
      <c r="AX7" s="102">
        <f t="shared" si="0"/>
        <v>80</v>
      </c>
      <c r="AY7" s="102">
        <f t="shared" si="0"/>
        <v>108</v>
      </c>
      <c r="AZ7" s="102">
        <f t="shared" si="0"/>
        <v>80</v>
      </c>
      <c r="BA7" s="102">
        <f t="shared" si="0"/>
        <v>108</v>
      </c>
      <c r="BB7" s="102">
        <f t="shared" si="0"/>
        <v>80</v>
      </c>
      <c r="BC7" s="102">
        <f t="shared" si="0"/>
        <v>80</v>
      </c>
      <c r="BD7" s="102">
        <f t="shared" si="0"/>
        <v>80</v>
      </c>
      <c r="BE7" s="102">
        <f t="shared" si="0"/>
        <v>80</v>
      </c>
      <c r="BF7" s="102">
        <f t="shared" si="0"/>
        <v>80</v>
      </c>
      <c r="BG7" s="102">
        <f t="shared" si="0"/>
        <v>192</v>
      </c>
      <c r="BH7" s="102">
        <f t="shared" si="0"/>
        <v>80</v>
      </c>
      <c r="BI7" s="102">
        <f t="shared" si="0"/>
        <v>80</v>
      </c>
      <c r="BJ7" s="102">
        <f t="shared" si="0"/>
        <v>148</v>
      </c>
      <c r="BK7" s="102">
        <f t="shared" si="0"/>
        <v>80</v>
      </c>
      <c r="BL7" s="102">
        <f t="shared" si="0"/>
        <v>148</v>
      </c>
      <c r="BM7" s="102">
        <f t="shared" si="0"/>
        <v>80</v>
      </c>
      <c r="BN7" s="102">
        <f t="shared" si="0"/>
        <v>80</v>
      </c>
      <c r="BO7" s="102">
        <f t="shared" si="0"/>
        <v>80</v>
      </c>
      <c r="BP7" s="102">
        <f t="shared" si="0"/>
        <v>80</v>
      </c>
      <c r="BQ7" s="102">
        <f t="shared" si="0"/>
        <v>80</v>
      </c>
      <c r="BR7" s="102">
        <f t="shared" si="0"/>
        <v>110</v>
      </c>
      <c r="BS7" s="102">
        <f t="shared" si="0"/>
        <v>80</v>
      </c>
      <c r="BT7" s="102">
        <f aca="true" t="shared" si="1" ref="BT7:CD7">SUM(BT8:BT13)</f>
        <v>80</v>
      </c>
      <c r="BU7" s="102">
        <f t="shared" si="1"/>
        <v>108</v>
      </c>
      <c r="BV7" s="102">
        <f t="shared" si="1"/>
        <v>80</v>
      </c>
      <c r="BW7" s="102">
        <f t="shared" si="1"/>
        <v>108</v>
      </c>
      <c r="BX7" s="102">
        <f t="shared" si="1"/>
        <v>80</v>
      </c>
      <c r="BY7" s="102">
        <f t="shared" si="1"/>
        <v>80</v>
      </c>
      <c r="BZ7" s="102">
        <f t="shared" si="1"/>
        <v>80</v>
      </c>
      <c r="CA7" s="102">
        <f t="shared" si="1"/>
        <v>80</v>
      </c>
      <c r="CB7" s="102">
        <f t="shared" si="1"/>
        <v>80</v>
      </c>
      <c r="CC7" s="102">
        <f t="shared" si="1"/>
        <v>80</v>
      </c>
      <c r="CD7" s="102">
        <f t="shared" si="1"/>
        <v>404</v>
      </c>
      <c r="CE7" s="102">
        <f>SUM(CE8:CE12)</f>
        <v>100</v>
      </c>
      <c r="CF7" s="13"/>
    </row>
    <row r="8" spans="1:84" s="165" customFormat="1" ht="12.75">
      <c r="A8" s="98" t="s">
        <v>40</v>
      </c>
      <c r="B8" s="78" t="s">
        <v>41</v>
      </c>
      <c r="C8" s="168"/>
      <c r="D8" s="190">
        <v>1</v>
      </c>
      <c r="E8" s="77"/>
      <c r="F8" s="77"/>
      <c r="G8" s="203">
        <v>48</v>
      </c>
      <c r="H8" s="203">
        <v>16</v>
      </c>
      <c r="I8" s="203">
        <v>32</v>
      </c>
      <c r="J8" s="203">
        <v>24</v>
      </c>
      <c r="K8" s="203">
        <v>8</v>
      </c>
      <c r="L8" s="203">
        <v>0</v>
      </c>
      <c r="M8" s="203">
        <v>0</v>
      </c>
      <c r="N8" s="203">
        <v>0</v>
      </c>
      <c r="O8" s="213">
        <v>0</v>
      </c>
      <c r="P8" s="221">
        <v>0</v>
      </c>
      <c r="Q8" s="203">
        <f>AA8+AK8+AT8+BE8</f>
        <v>0</v>
      </c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80">
        <v>13</v>
      </c>
      <c r="AD8" s="80">
        <v>32</v>
      </c>
      <c r="AE8" s="80">
        <v>12</v>
      </c>
      <c r="AF8" s="80">
        <v>20</v>
      </c>
      <c r="AG8" s="80"/>
      <c r="AH8" s="80"/>
      <c r="AI8" s="80"/>
      <c r="AJ8" s="164"/>
      <c r="AK8" s="80"/>
      <c r="AL8" s="80"/>
      <c r="AM8" s="265"/>
      <c r="AN8" s="265"/>
      <c r="AO8" s="265"/>
      <c r="AP8" s="265"/>
      <c r="AQ8" s="265"/>
      <c r="AR8" s="265"/>
      <c r="AS8" s="265"/>
      <c r="AT8" s="265"/>
      <c r="AU8" s="265"/>
      <c r="AV8" s="183">
        <v>56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164"/>
      <c r="BP8" s="80"/>
      <c r="BQ8" s="96"/>
      <c r="BR8" s="80"/>
      <c r="BS8" s="80"/>
      <c r="BT8" s="80"/>
      <c r="BU8" s="80"/>
      <c r="BV8" s="80"/>
      <c r="BW8" s="80"/>
      <c r="BX8" s="80"/>
      <c r="BY8" s="80"/>
      <c r="BZ8" s="164"/>
      <c r="CA8" s="80"/>
      <c r="CB8" s="96"/>
      <c r="CD8" s="203">
        <v>48</v>
      </c>
      <c r="CE8" s="203">
        <f>G8-CD8</f>
        <v>0</v>
      </c>
      <c r="CF8" s="13"/>
    </row>
    <row r="9" spans="1:84" s="165" customFormat="1" ht="12" customHeight="1">
      <c r="A9" s="98" t="s">
        <v>42</v>
      </c>
      <c r="B9" s="78" t="s">
        <v>43</v>
      </c>
      <c r="C9" s="168"/>
      <c r="D9" s="190">
        <v>1</v>
      </c>
      <c r="E9" s="77"/>
      <c r="F9" s="77"/>
      <c r="G9" s="203">
        <v>48</v>
      </c>
      <c r="H9" s="203">
        <v>16</v>
      </c>
      <c r="I9" s="203">
        <v>32</v>
      </c>
      <c r="J9" s="203">
        <v>24</v>
      </c>
      <c r="K9" s="203">
        <v>8</v>
      </c>
      <c r="L9" s="203">
        <v>0</v>
      </c>
      <c r="M9" s="203">
        <v>0</v>
      </c>
      <c r="N9" s="203">
        <v>0</v>
      </c>
      <c r="O9" s="213">
        <v>0</v>
      </c>
      <c r="P9" s="221">
        <v>0</v>
      </c>
      <c r="Q9" s="203">
        <f>AA9+AK9+AT9+BE9</f>
        <v>0</v>
      </c>
      <c r="R9" s="203"/>
      <c r="S9" s="266">
        <v>15</v>
      </c>
      <c r="T9" s="266">
        <v>36</v>
      </c>
      <c r="U9" s="266">
        <v>18</v>
      </c>
      <c r="V9" s="266">
        <v>18</v>
      </c>
      <c r="W9" s="266"/>
      <c r="X9" s="266"/>
      <c r="Y9" s="266"/>
      <c r="Z9" s="266"/>
      <c r="AA9" s="266"/>
      <c r="AB9" s="267">
        <v>51</v>
      </c>
      <c r="AC9" s="80"/>
      <c r="AD9" s="80"/>
      <c r="AE9" s="80"/>
      <c r="AF9" s="80"/>
      <c r="AG9" s="80"/>
      <c r="AH9" s="80"/>
      <c r="AI9" s="80"/>
      <c r="AJ9" s="164"/>
      <c r="AK9" s="80"/>
      <c r="AL9" s="80"/>
      <c r="AM9" s="80"/>
      <c r="AN9" s="80"/>
      <c r="AO9" s="80"/>
      <c r="AP9" s="80"/>
      <c r="AQ9" s="80"/>
      <c r="AR9" s="80"/>
      <c r="AS9" s="164"/>
      <c r="AT9" s="80"/>
      <c r="AU9" s="96"/>
      <c r="AV9" s="80"/>
      <c r="AW9" s="80"/>
      <c r="AX9" s="80"/>
      <c r="AY9" s="80"/>
      <c r="AZ9" s="80"/>
      <c r="BA9" s="80"/>
      <c r="BB9" s="80"/>
      <c r="BC9" s="80"/>
      <c r="BD9" s="164"/>
      <c r="BE9" s="80"/>
      <c r="BF9" s="96"/>
      <c r="BG9" s="80"/>
      <c r="BH9" s="80"/>
      <c r="BI9" s="80"/>
      <c r="BJ9" s="80"/>
      <c r="BK9" s="80"/>
      <c r="BL9" s="80"/>
      <c r="BM9" s="80"/>
      <c r="BN9" s="80"/>
      <c r="BO9" s="164"/>
      <c r="BP9" s="80"/>
      <c r="BQ9" s="96"/>
      <c r="BR9" s="80"/>
      <c r="BS9" s="80"/>
      <c r="BT9" s="80"/>
      <c r="BU9" s="80"/>
      <c r="BV9" s="80"/>
      <c r="BW9" s="80"/>
      <c r="BX9" s="80"/>
      <c r="BY9" s="80"/>
      <c r="BZ9" s="164"/>
      <c r="CA9" s="80"/>
      <c r="CB9" s="96"/>
      <c r="CD9" s="203">
        <v>48</v>
      </c>
      <c r="CE9" s="203">
        <f>G9-CD9</f>
        <v>0</v>
      </c>
      <c r="CF9" s="13"/>
    </row>
    <row r="10" spans="1:84" s="165" customFormat="1" ht="24.75" customHeight="1">
      <c r="A10" s="98" t="s">
        <v>44</v>
      </c>
      <c r="B10" s="78" t="s">
        <v>319</v>
      </c>
      <c r="C10" s="168"/>
      <c r="D10" s="190">
        <v>2.4</v>
      </c>
      <c r="E10" s="77"/>
      <c r="F10" s="77"/>
      <c r="G10" s="203">
        <v>120</v>
      </c>
      <c r="H10" s="203">
        <v>8</v>
      </c>
      <c r="I10" s="203">
        <v>112</v>
      </c>
      <c r="J10" s="203">
        <v>0</v>
      </c>
      <c r="K10" s="203">
        <v>112</v>
      </c>
      <c r="L10" s="203">
        <v>0</v>
      </c>
      <c r="M10" s="203">
        <v>0</v>
      </c>
      <c r="N10" s="203">
        <v>0</v>
      </c>
      <c r="O10" s="213">
        <v>0</v>
      </c>
      <c r="P10" s="221">
        <v>0</v>
      </c>
      <c r="Q10" s="203">
        <f>AA10+AK10+AT10+BE10</f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64"/>
      <c r="AT10" s="80"/>
      <c r="AU10" s="96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>
        <v>48</v>
      </c>
      <c r="BH10" s="80"/>
      <c r="BI10" s="80"/>
      <c r="BJ10" s="80"/>
      <c r="BK10" s="80"/>
      <c r="BL10" s="80"/>
      <c r="BM10" s="80"/>
      <c r="BN10" s="80"/>
      <c r="BO10" s="164"/>
      <c r="BP10" s="80"/>
      <c r="BQ10" s="96"/>
      <c r="BR10" s="183">
        <v>6</v>
      </c>
      <c r="BS10" s="80"/>
      <c r="BT10" s="80"/>
      <c r="BU10" s="80"/>
      <c r="BV10" s="80"/>
      <c r="BW10" s="80"/>
      <c r="BX10" s="80"/>
      <c r="BY10" s="80"/>
      <c r="BZ10" s="164"/>
      <c r="CA10" s="80"/>
      <c r="CB10" s="96"/>
      <c r="CD10" s="203">
        <v>36</v>
      </c>
      <c r="CE10" s="203">
        <f>G10-CD10</f>
        <v>84</v>
      </c>
      <c r="CF10" s="13"/>
    </row>
    <row r="11" spans="1:84" s="165" customFormat="1" ht="25.5">
      <c r="A11" s="98" t="s">
        <v>46</v>
      </c>
      <c r="B11" s="78" t="s">
        <v>332</v>
      </c>
      <c r="C11" s="168"/>
      <c r="D11" s="168" t="s">
        <v>425</v>
      </c>
      <c r="E11" s="77"/>
      <c r="F11" s="77"/>
      <c r="G11" s="203">
        <v>162</v>
      </c>
      <c r="H11" s="203">
        <v>0</v>
      </c>
      <c r="I11" s="203">
        <v>162</v>
      </c>
      <c r="J11" s="203">
        <v>4</v>
      </c>
      <c r="K11" s="203">
        <v>158</v>
      </c>
      <c r="L11" s="203">
        <v>0</v>
      </c>
      <c r="M11" s="203">
        <v>0</v>
      </c>
      <c r="N11" s="203">
        <v>0</v>
      </c>
      <c r="O11" s="213">
        <v>0</v>
      </c>
      <c r="P11" s="221">
        <v>0</v>
      </c>
      <c r="Q11" s="203">
        <f>AA11+AK11+AT11+BE11</f>
        <v>0</v>
      </c>
      <c r="R11" s="80">
        <v>30</v>
      </c>
      <c r="S11" s="80">
        <v>10</v>
      </c>
      <c r="T11" s="80">
        <v>24</v>
      </c>
      <c r="U11" s="80"/>
      <c r="V11" s="80">
        <v>24</v>
      </c>
      <c r="W11" s="80"/>
      <c r="X11" s="80"/>
      <c r="Y11" s="80"/>
      <c r="Z11" s="164"/>
      <c r="AA11" s="80"/>
      <c r="AB11" s="183">
        <v>34</v>
      </c>
      <c r="AC11" s="80">
        <v>8</v>
      </c>
      <c r="AD11" s="80">
        <v>22</v>
      </c>
      <c r="AE11" s="80"/>
      <c r="AF11" s="80">
        <v>22</v>
      </c>
      <c r="AG11" s="80"/>
      <c r="AH11" s="80"/>
      <c r="AI11" s="80"/>
      <c r="AJ11" s="164"/>
      <c r="AK11" s="80"/>
      <c r="AL11" s="80">
        <v>28</v>
      </c>
      <c r="AM11" s="80">
        <v>6</v>
      </c>
      <c r="AN11" s="80">
        <v>20</v>
      </c>
      <c r="AO11" s="80"/>
      <c r="AP11" s="80">
        <v>20</v>
      </c>
      <c r="AQ11" s="80"/>
      <c r="AR11" s="80"/>
      <c r="AS11" s="164"/>
      <c r="AT11" s="80"/>
      <c r="AU11" s="96"/>
      <c r="AV11" s="183">
        <v>30</v>
      </c>
      <c r="AW11" s="80"/>
      <c r="AX11" s="80"/>
      <c r="AY11" s="80">
        <v>14</v>
      </c>
      <c r="AZ11" s="80"/>
      <c r="BA11" s="80">
        <v>14</v>
      </c>
      <c r="BB11" s="80"/>
      <c r="BC11" s="80"/>
      <c r="BD11" s="164"/>
      <c r="BE11" s="80"/>
      <c r="BF11" s="96"/>
      <c r="BG11" s="80">
        <v>32</v>
      </c>
      <c r="BH11" s="80"/>
      <c r="BI11" s="80"/>
      <c r="BJ11" s="80">
        <v>34</v>
      </c>
      <c r="BK11" s="80"/>
      <c r="BL11" s="80">
        <v>34</v>
      </c>
      <c r="BM11" s="80"/>
      <c r="BN11" s="80"/>
      <c r="BO11" s="164"/>
      <c r="BP11" s="80"/>
      <c r="BQ11" s="96"/>
      <c r="BR11" s="183">
        <v>12</v>
      </c>
      <c r="BS11" s="80"/>
      <c r="BT11" s="80"/>
      <c r="BU11" s="80">
        <v>14</v>
      </c>
      <c r="BV11" s="80"/>
      <c r="BW11" s="80">
        <v>14</v>
      </c>
      <c r="BX11" s="80"/>
      <c r="BY11" s="80"/>
      <c r="BZ11" s="164"/>
      <c r="CA11" s="80"/>
      <c r="CB11" s="96"/>
      <c r="CD11" s="203">
        <v>160</v>
      </c>
      <c r="CE11" s="203">
        <f>G11-CD11</f>
        <v>2</v>
      </c>
      <c r="CF11" s="13"/>
    </row>
    <row r="12" spans="1:84" s="165" customFormat="1" ht="12.75">
      <c r="A12" s="98" t="s">
        <v>101</v>
      </c>
      <c r="B12" s="78" t="s">
        <v>338</v>
      </c>
      <c r="C12" s="168"/>
      <c r="D12" s="190">
        <v>4</v>
      </c>
      <c r="E12" s="77"/>
      <c r="F12" s="77"/>
      <c r="G12" s="203">
        <v>46</v>
      </c>
      <c r="H12" s="203">
        <v>6</v>
      </c>
      <c r="I12" s="203">
        <v>40</v>
      </c>
      <c r="J12" s="203">
        <v>40</v>
      </c>
      <c r="K12" s="203">
        <v>0</v>
      </c>
      <c r="L12" s="203">
        <v>0</v>
      </c>
      <c r="M12" s="203">
        <v>0</v>
      </c>
      <c r="N12" s="203">
        <v>0</v>
      </c>
      <c r="O12" s="213">
        <v>0</v>
      </c>
      <c r="P12" s="221">
        <v>0</v>
      </c>
      <c r="Q12" s="203">
        <f>AA12+AK12+AT12+BE12</f>
        <v>0</v>
      </c>
      <c r="R12" s="80">
        <v>30</v>
      </c>
      <c r="S12" s="80"/>
      <c r="T12" s="80">
        <v>34</v>
      </c>
      <c r="U12" s="80"/>
      <c r="V12" s="80">
        <v>34</v>
      </c>
      <c r="W12" s="80"/>
      <c r="X12" s="80"/>
      <c r="Y12" s="80"/>
      <c r="Z12" s="80"/>
      <c r="AA12" s="80"/>
      <c r="AB12" s="80">
        <v>34</v>
      </c>
      <c r="AC12" s="80"/>
      <c r="AD12" s="80">
        <v>30</v>
      </c>
      <c r="AE12" s="80"/>
      <c r="AF12" s="80">
        <v>30</v>
      </c>
      <c r="AG12" s="80"/>
      <c r="AH12" s="80"/>
      <c r="AI12" s="80"/>
      <c r="AJ12" s="164"/>
      <c r="AK12" s="80"/>
      <c r="AL12" s="80">
        <v>28</v>
      </c>
      <c r="AM12" s="80"/>
      <c r="AN12" s="80">
        <v>26</v>
      </c>
      <c r="AO12" s="80"/>
      <c r="AP12" s="80">
        <v>26</v>
      </c>
      <c r="AQ12" s="80"/>
      <c r="AR12" s="80"/>
      <c r="AS12" s="164"/>
      <c r="AT12" s="80"/>
      <c r="AU12" s="96"/>
      <c r="AV12" s="80">
        <v>30</v>
      </c>
      <c r="AW12" s="80"/>
      <c r="AX12" s="80"/>
      <c r="AY12" s="80">
        <v>14</v>
      </c>
      <c r="AZ12" s="80"/>
      <c r="BA12" s="80">
        <v>14</v>
      </c>
      <c r="BB12" s="80"/>
      <c r="BC12" s="80"/>
      <c r="BD12" s="164"/>
      <c r="BE12" s="80"/>
      <c r="BF12" s="96"/>
      <c r="BG12" s="80">
        <v>32</v>
      </c>
      <c r="BH12" s="80"/>
      <c r="BI12" s="80"/>
      <c r="BJ12" s="80">
        <v>34</v>
      </c>
      <c r="BK12" s="80"/>
      <c r="BL12" s="80">
        <v>34</v>
      </c>
      <c r="BM12" s="80"/>
      <c r="BN12" s="80"/>
      <c r="BO12" s="164"/>
      <c r="BP12" s="80"/>
      <c r="BQ12" s="96"/>
      <c r="BR12" s="80">
        <v>12</v>
      </c>
      <c r="BS12" s="80"/>
      <c r="BT12" s="80"/>
      <c r="BU12" s="80">
        <v>14</v>
      </c>
      <c r="BV12" s="80"/>
      <c r="BW12" s="80">
        <v>14</v>
      </c>
      <c r="BX12" s="80"/>
      <c r="BY12" s="80"/>
      <c r="BZ12" s="164"/>
      <c r="CA12" s="80"/>
      <c r="CB12" s="96"/>
      <c r="CD12" s="203">
        <v>32</v>
      </c>
      <c r="CE12" s="203">
        <f>G12-CD12</f>
        <v>14</v>
      </c>
      <c r="CF12" s="13"/>
    </row>
    <row r="13" spans="1:83" s="89" customFormat="1" ht="25.5">
      <c r="A13" s="99" t="s">
        <v>48</v>
      </c>
      <c r="B13" s="100" t="s">
        <v>49</v>
      </c>
      <c r="C13" s="167"/>
      <c r="D13" s="191"/>
      <c r="E13" s="101"/>
      <c r="F13" s="101"/>
      <c r="G13" s="103">
        <v>108</v>
      </c>
      <c r="H13" s="103">
        <v>12</v>
      </c>
      <c r="I13" s="103">
        <v>96</v>
      </c>
      <c r="J13" s="103">
        <v>48</v>
      </c>
      <c r="K13" s="103">
        <v>48</v>
      </c>
      <c r="L13" s="103">
        <v>0</v>
      </c>
      <c r="M13" s="103">
        <v>0</v>
      </c>
      <c r="N13" s="103">
        <v>0</v>
      </c>
      <c r="O13" s="103">
        <v>0</v>
      </c>
      <c r="P13" s="103">
        <v>80</v>
      </c>
      <c r="Q13" s="103">
        <v>80</v>
      </c>
      <c r="R13" s="103">
        <v>80</v>
      </c>
      <c r="S13" s="103">
        <v>80</v>
      </c>
      <c r="T13" s="103">
        <v>80</v>
      </c>
      <c r="U13" s="103">
        <v>80</v>
      </c>
      <c r="V13" s="103">
        <v>80</v>
      </c>
      <c r="W13" s="103">
        <v>80</v>
      </c>
      <c r="X13" s="103">
        <v>80</v>
      </c>
      <c r="Y13" s="103">
        <v>80</v>
      </c>
      <c r="Z13" s="103">
        <v>80</v>
      </c>
      <c r="AA13" s="103">
        <v>80</v>
      </c>
      <c r="AB13" s="103">
        <v>80</v>
      </c>
      <c r="AC13" s="103">
        <v>80</v>
      </c>
      <c r="AD13" s="103">
        <v>80</v>
      </c>
      <c r="AE13" s="103">
        <v>80</v>
      </c>
      <c r="AF13" s="103">
        <v>80</v>
      </c>
      <c r="AG13" s="103">
        <v>80</v>
      </c>
      <c r="AH13" s="103">
        <v>80</v>
      </c>
      <c r="AI13" s="103">
        <v>80</v>
      </c>
      <c r="AJ13" s="103">
        <v>80</v>
      </c>
      <c r="AK13" s="103">
        <v>80</v>
      </c>
      <c r="AL13" s="103">
        <v>80</v>
      </c>
      <c r="AM13" s="103">
        <v>80</v>
      </c>
      <c r="AN13" s="103">
        <v>80</v>
      </c>
      <c r="AO13" s="103">
        <v>80</v>
      </c>
      <c r="AP13" s="103">
        <v>80</v>
      </c>
      <c r="AQ13" s="103">
        <v>80</v>
      </c>
      <c r="AR13" s="103">
        <v>80</v>
      </c>
      <c r="AS13" s="103">
        <v>80</v>
      </c>
      <c r="AT13" s="103">
        <v>80</v>
      </c>
      <c r="AU13" s="103">
        <v>80</v>
      </c>
      <c r="AV13" s="103">
        <v>80</v>
      </c>
      <c r="AW13" s="103">
        <v>80</v>
      </c>
      <c r="AX13" s="103">
        <v>80</v>
      </c>
      <c r="AY13" s="103">
        <v>80</v>
      </c>
      <c r="AZ13" s="103">
        <v>80</v>
      </c>
      <c r="BA13" s="103">
        <v>80</v>
      </c>
      <c r="BB13" s="103">
        <v>80</v>
      </c>
      <c r="BC13" s="103">
        <v>80</v>
      </c>
      <c r="BD13" s="103">
        <v>80</v>
      </c>
      <c r="BE13" s="103">
        <v>80</v>
      </c>
      <c r="BF13" s="103">
        <v>80</v>
      </c>
      <c r="BG13" s="103">
        <v>80</v>
      </c>
      <c r="BH13" s="103">
        <v>80</v>
      </c>
      <c r="BI13" s="103">
        <v>80</v>
      </c>
      <c r="BJ13" s="103">
        <v>80</v>
      </c>
      <c r="BK13" s="103">
        <v>80</v>
      </c>
      <c r="BL13" s="103">
        <v>80</v>
      </c>
      <c r="BM13" s="103">
        <v>80</v>
      </c>
      <c r="BN13" s="103">
        <v>80</v>
      </c>
      <c r="BO13" s="103">
        <v>80</v>
      </c>
      <c r="BP13" s="103">
        <v>80</v>
      </c>
      <c r="BQ13" s="103">
        <v>80</v>
      </c>
      <c r="BR13" s="103">
        <v>80</v>
      </c>
      <c r="BS13" s="103">
        <v>80</v>
      </c>
      <c r="BT13" s="103">
        <v>80</v>
      </c>
      <c r="BU13" s="103">
        <v>80</v>
      </c>
      <c r="BV13" s="103">
        <v>80</v>
      </c>
      <c r="BW13" s="103">
        <v>80</v>
      </c>
      <c r="BX13" s="103">
        <v>80</v>
      </c>
      <c r="BY13" s="103">
        <v>80</v>
      </c>
      <c r="BZ13" s="103">
        <v>80</v>
      </c>
      <c r="CA13" s="103">
        <v>80</v>
      </c>
      <c r="CB13" s="103">
        <v>80</v>
      </c>
      <c r="CC13" s="103">
        <v>80</v>
      </c>
      <c r="CD13" s="103">
        <v>80</v>
      </c>
      <c r="CE13" s="103">
        <f>SUM(CE14:CE15)</f>
        <v>0</v>
      </c>
    </row>
    <row r="14" spans="1:84" s="165" customFormat="1" ht="56.25" customHeight="1">
      <c r="A14" s="77" t="s">
        <v>50</v>
      </c>
      <c r="B14" s="78" t="s">
        <v>139</v>
      </c>
      <c r="C14" s="168"/>
      <c r="D14" s="190">
        <v>1</v>
      </c>
      <c r="E14" s="77"/>
      <c r="F14" s="77"/>
      <c r="G14" s="203">
        <v>72</v>
      </c>
      <c r="H14" s="203">
        <v>8</v>
      </c>
      <c r="I14" s="203">
        <v>64</v>
      </c>
      <c r="J14" s="203">
        <v>30</v>
      </c>
      <c r="K14" s="203">
        <v>34</v>
      </c>
      <c r="L14" s="203">
        <v>0</v>
      </c>
      <c r="M14" s="203">
        <v>0</v>
      </c>
      <c r="N14" s="203">
        <v>0</v>
      </c>
      <c r="O14" s="213">
        <v>0</v>
      </c>
      <c r="P14" s="103">
        <f aca="true" t="shared" si="2" ref="P14:BS14">SUM(P15:P17)</f>
        <v>695</v>
      </c>
      <c r="Q14" s="103">
        <f t="shared" si="2"/>
        <v>1390</v>
      </c>
      <c r="R14" s="103">
        <f t="shared" si="2"/>
        <v>755</v>
      </c>
      <c r="S14" s="103">
        <f t="shared" si="2"/>
        <v>695</v>
      </c>
      <c r="T14" s="103">
        <f t="shared" si="2"/>
        <v>695</v>
      </c>
      <c r="U14" s="103">
        <f t="shared" si="2"/>
        <v>695</v>
      </c>
      <c r="V14" s="103">
        <f t="shared" si="2"/>
        <v>695</v>
      </c>
      <c r="W14" s="103">
        <f t="shared" si="2"/>
        <v>695</v>
      </c>
      <c r="X14" s="103">
        <f t="shared" si="2"/>
        <v>695</v>
      </c>
      <c r="Y14" s="103">
        <f t="shared" si="2"/>
        <v>695</v>
      </c>
      <c r="Z14" s="103">
        <f t="shared" si="2"/>
        <v>695</v>
      </c>
      <c r="AA14" s="103">
        <f t="shared" si="2"/>
        <v>695</v>
      </c>
      <c r="AB14" s="103">
        <f t="shared" si="2"/>
        <v>695</v>
      </c>
      <c r="AC14" s="103">
        <f t="shared" si="2"/>
        <v>695</v>
      </c>
      <c r="AD14" s="103">
        <f t="shared" si="2"/>
        <v>695</v>
      </c>
      <c r="AE14" s="103">
        <f t="shared" si="2"/>
        <v>695</v>
      </c>
      <c r="AF14" s="103">
        <f t="shared" si="2"/>
        <v>695</v>
      </c>
      <c r="AG14" s="103">
        <f t="shared" si="2"/>
        <v>695</v>
      </c>
      <c r="AH14" s="103">
        <f t="shared" si="2"/>
        <v>695</v>
      </c>
      <c r="AI14" s="103">
        <f t="shared" si="2"/>
        <v>695</v>
      </c>
      <c r="AJ14" s="103">
        <f t="shared" si="2"/>
        <v>695</v>
      </c>
      <c r="AK14" s="103">
        <f t="shared" si="2"/>
        <v>695</v>
      </c>
      <c r="AL14" s="103">
        <f t="shared" si="2"/>
        <v>695</v>
      </c>
      <c r="AM14" s="103">
        <f t="shared" si="2"/>
        <v>695</v>
      </c>
      <c r="AN14" s="103">
        <f t="shared" si="2"/>
        <v>695</v>
      </c>
      <c r="AO14" s="103">
        <f t="shared" si="2"/>
        <v>695</v>
      </c>
      <c r="AP14" s="103">
        <f t="shared" si="2"/>
        <v>695</v>
      </c>
      <c r="AQ14" s="103">
        <f t="shared" si="2"/>
        <v>695</v>
      </c>
      <c r="AR14" s="103">
        <f t="shared" si="2"/>
        <v>695</v>
      </c>
      <c r="AS14" s="103">
        <f t="shared" si="2"/>
        <v>695</v>
      </c>
      <c r="AT14" s="103">
        <f t="shared" si="2"/>
        <v>695</v>
      </c>
      <c r="AU14" s="103">
        <f t="shared" si="2"/>
        <v>695</v>
      </c>
      <c r="AV14" s="103">
        <f t="shared" si="2"/>
        <v>695</v>
      </c>
      <c r="AW14" s="103">
        <f t="shared" si="2"/>
        <v>695</v>
      </c>
      <c r="AX14" s="103">
        <f t="shared" si="2"/>
        <v>695</v>
      </c>
      <c r="AY14" s="103">
        <f t="shared" si="2"/>
        <v>695</v>
      </c>
      <c r="AZ14" s="103">
        <f t="shared" si="2"/>
        <v>695</v>
      </c>
      <c r="BA14" s="103">
        <f t="shared" si="2"/>
        <v>695</v>
      </c>
      <c r="BB14" s="103">
        <f t="shared" si="2"/>
        <v>695</v>
      </c>
      <c r="BC14" s="103">
        <f t="shared" si="2"/>
        <v>695</v>
      </c>
      <c r="BD14" s="103">
        <f t="shared" si="2"/>
        <v>695</v>
      </c>
      <c r="BE14" s="103">
        <f t="shared" si="2"/>
        <v>695</v>
      </c>
      <c r="BF14" s="103">
        <f t="shared" si="2"/>
        <v>695</v>
      </c>
      <c r="BG14" s="103">
        <f t="shared" si="2"/>
        <v>695</v>
      </c>
      <c r="BH14" s="103">
        <f t="shared" si="2"/>
        <v>695</v>
      </c>
      <c r="BI14" s="103">
        <f t="shared" si="2"/>
        <v>695</v>
      </c>
      <c r="BJ14" s="103">
        <f t="shared" si="2"/>
        <v>695</v>
      </c>
      <c r="BK14" s="103">
        <f t="shared" si="2"/>
        <v>695</v>
      </c>
      <c r="BL14" s="103">
        <f t="shared" si="2"/>
        <v>695</v>
      </c>
      <c r="BM14" s="103">
        <f t="shared" si="2"/>
        <v>695</v>
      </c>
      <c r="BN14" s="103">
        <f t="shared" si="2"/>
        <v>695</v>
      </c>
      <c r="BO14" s="103">
        <f t="shared" si="2"/>
        <v>695</v>
      </c>
      <c r="BP14" s="103">
        <f t="shared" si="2"/>
        <v>695</v>
      </c>
      <c r="BQ14" s="103">
        <f t="shared" si="2"/>
        <v>695</v>
      </c>
      <c r="BR14" s="103">
        <f t="shared" si="2"/>
        <v>695</v>
      </c>
      <c r="BS14" s="103">
        <f t="shared" si="2"/>
        <v>695</v>
      </c>
      <c r="BT14" s="103">
        <f aca="true" t="shared" si="3" ref="BT14:CC14">SUM(BT15:BT17)</f>
        <v>695</v>
      </c>
      <c r="BU14" s="103">
        <f t="shared" si="3"/>
        <v>695</v>
      </c>
      <c r="BV14" s="103">
        <f t="shared" si="3"/>
        <v>695</v>
      </c>
      <c r="BW14" s="103">
        <f t="shared" si="3"/>
        <v>695</v>
      </c>
      <c r="BX14" s="103">
        <f t="shared" si="3"/>
        <v>695</v>
      </c>
      <c r="BY14" s="103">
        <f t="shared" si="3"/>
        <v>695</v>
      </c>
      <c r="BZ14" s="103">
        <f t="shared" si="3"/>
        <v>695</v>
      </c>
      <c r="CA14" s="103">
        <f t="shared" si="3"/>
        <v>695</v>
      </c>
      <c r="CB14" s="103">
        <f t="shared" si="3"/>
        <v>695</v>
      </c>
      <c r="CC14" s="103">
        <f t="shared" si="3"/>
        <v>695</v>
      </c>
      <c r="CD14" s="203">
        <v>72</v>
      </c>
      <c r="CE14" s="203">
        <f>G14-CD14</f>
        <v>0</v>
      </c>
      <c r="CF14" s="268"/>
    </row>
    <row r="15" spans="1:84" s="64" customFormat="1" ht="25.5">
      <c r="A15" s="77" t="s">
        <v>51</v>
      </c>
      <c r="B15" s="78" t="s">
        <v>173</v>
      </c>
      <c r="C15" s="168"/>
      <c r="D15" s="190">
        <v>1</v>
      </c>
      <c r="E15" s="77"/>
      <c r="F15" s="77"/>
      <c r="G15" s="203">
        <v>36</v>
      </c>
      <c r="H15" s="203">
        <v>4</v>
      </c>
      <c r="I15" s="203">
        <v>32</v>
      </c>
      <c r="J15" s="203">
        <v>18</v>
      </c>
      <c r="K15" s="203">
        <v>14</v>
      </c>
      <c r="L15" s="203">
        <v>0</v>
      </c>
      <c r="M15" s="203">
        <v>0</v>
      </c>
      <c r="N15" s="203">
        <v>0</v>
      </c>
      <c r="O15" s="213">
        <v>0</v>
      </c>
      <c r="P15" s="103">
        <v>0</v>
      </c>
      <c r="Q15" s="103">
        <f>Q16+Q17</f>
        <v>695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D15" s="203">
        <v>36</v>
      </c>
      <c r="CE15" s="203">
        <f>G15-CD15</f>
        <v>0</v>
      </c>
      <c r="CF15" s="269"/>
    </row>
    <row r="16" spans="1:84" s="165" customFormat="1" ht="12.75">
      <c r="A16" s="101" t="s">
        <v>56</v>
      </c>
      <c r="B16" s="100" t="s">
        <v>322</v>
      </c>
      <c r="C16" s="167"/>
      <c r="D16" s="191"/>
      <c r="E16" s="101"/>
      <c r="F16" s="101"/>
      <c r="G16" s="103">
        <v>846</v>
      </c>
      <c r="H16" s="103">
        <v>110</v>
      </c>
      <c r="I16" s="103">
        <v>646</v>
      </c>
      <c r="J16" s="103">
        <v>358</v>
      </c>
      <c r="K16" s="103">
        <v>264</v>
      </c>
      <c r="L16" s="103">
        <v>24</v>
      </c>
      <c r="M16" s="103">
        <v>0</v>
      </c>
      <c r="N16" s="103">
        <v>90</v>
      </c>
      <c r="O16" s="103">
        <v>0</v>
      </c>
      <c r="P16" s="103">
        <v>695</v>
      </c>
      <c r="Q16" s="103">
        <v>695</v>
      </c>
      <c r="R16" s="103">
        <v>695</v>
      </c>
      <c r="S16" s="103">
        <v>695</v>
      </c>
      <c r="T16" s="103">
        <v>695</v>
      </c>
      <c r="U16" s="103">
        <v>695</v>
      </c>
      <c r="V16" s="103">
        <v>695</v>
      </c>
      <c r="W16" s="103">
        <v>695</v>
      </c>
      <c r="X16" s="103">
        <v>695</v>
      </c>
      <c r="Y16" s="103">
        <v>695</v>
      </c>
      <c r="Z16" s="103">
        <v>695</v>
      </c>
      <c r="AA16" s="103">
        <v>695</v>
      </c>
      <c r="AB16" s="103">
        <v>695</v>
      </c>
      <c r="AC16" s="103">
        <v>695</v>
      </c>
      <c r="AD16" s="103">
        <v>695</v>
      </c>
      <c r="AE16" s="103">
        <v>695</v>
      </c>
      <c r="AF16" s="103">
        <v>695</v>
      </c>
      <c r="AG16" s="103">
        <v>695</v>
      </c>
      <c r="AH16" s="103">
        <v>695</v>
      </c>
      <c r="AI16" s="103">
        <v>695</v>
      </c>
      <c r="AJ16" s="103">
        <v>695</v>
      </c>
      <c r="AK16" s="103">
        <v>695</v>
      </c>
      <c r="AL16" s="103">
        <v>695</v>
      </c>
      <c r="AM16" s="103">
        <v>695</v>
      </c>
      <c r="AN16" s="103">
        <v>695</v>
      </c>
      <c r="AO16" s="103">
        <v>695</v>
      </c>
      <c r="AP16" s="103">
        <v>695</v>
      </c>
      <c r="AQ16" s="103">
        <v>695</v>
      </c>
      <c r="AR16" s="103">
        <v>695</v>
      </c>
      <c r="AS16" s="103">
        <v>695</v>
      </c>
      <c r="AT16" s="103">
        <v>695</v>
      </c>
      <c r="AU16" s="103">
        <v>695</v>
      </c>
      <c r="AV16" s="103">
        <v>695</v>
      </c>
      <c r="AW16" s="103">
        <v>695</v>
      </c>
      <c r="AX16" s="103">
        <v>695</v>
      </c>
      <c r="AY16" s="103">
        <v>695</v>
      </c>
      <c r="AZ16" s="103">
        <v>695</v>
      </c>
      <c r="BA16" s="103">
        <v>695</v>
      </c>
      <c r="BB16" s="103">
        <v>695</v>
      </c>
      <c r="BC16" s="103">
        <v>695</v>
      </c>
      <c r="BD16" s="103">
        <v>695</v>
      </c>
      <c r="BE16" s="103">
        <v>695</v>
      </c>
      <c r="BF16" s="103">
        <v>695</v>
      </c>
      <c r="BG16" s="103">
        <v>695</v>
      </c>
      <c r="BH16" s="103">
        <v>695</v>
      </c>
      <c r="BI16" s="103">
        <v>695</v>
      </c>
      <c r="BJ16" s="103">
        <v>695</v>
      </c>
      <c r="BK16" s="103">
        <v>695</v>
      </c>
      <c r="BL16" s="103">
        <v>695</v>
      </c>
      <c r="BM16" s="103">
        <v>695</v>
      </c>
      <c r="BN16" s="103">
        <v>695</v>
      </c>
      <c r="BO16" s="103">
        <v>695</v>
      </c>
      <c r="BP16" s="103">
        <v>695</v>
      </c>
      <c r="BQ16" s="103">
        <v>695</v>
      </c>
      <c r="BR16" s="103">
        <v>695</v>
      </c>
      <c r="BS16" s="103">
        <v>695</v>
      </c>
      <c r="BT16" s="103">
        <v>695</v>
      </c>
      <c r="BU16" s="103">
        <v>695</v>
      </c>
      <c r="BV16" s="103">
        <v>695</v>
      </c>
      <c r="BW16" s="103">
        <v>695</v>
      </c>
      <c r="BX16" s="103">
        <v>695</v>
      </c>
      <c r="BY16" s="103">
        <v>695</v>
      </c>
      <c r="BZ16" s="103">
        <v>695</v>
      </c>
      <c r="CA16" s="103">
        <v>695</v>
      </c>
      <c r="CB16" s="103">
        <v>695</v>
      </c>
      <c r="CC16" s="103">
        <v>695</v>
      </c>
      <c r="CD16" s="103">
        <v>695</v>
      </c>
      <c r="CE16" s="103">
        <f>SUM(CE17:CE29)</f>
        <v>378</v>
      </c>
      <c r="CF16" s="268"/>
    </row>
    <row r="17" spans="1:84" s="165" customFormat="1" ht="12.75">
      <c r="A17" s="77" t="s">
        <v>58</v>
      </c>
      <c r="B17" s="93" t="s">
        <v>345</v>
      </c>
      <c r="C17" s="176"/>
      <c r="D17" s="177"/>
      <c r="E17" s="177">
        <v>2</v>
      </c>
      <c r="F17" s="177"/>
      <c r="G17" s="203">
        <v>86</v>
      </c>
      <c r="H17" s="203">
        <v>17</v>
      </c>
      <c r="I17" s="203">
        <v>51</v>
      </c>
      <c r="J17" s="203">
        <v>25</v>
      </c>
      <c r="K17" s="203">
        <v>26</v>
      </c>
      <c r="L17" s="203">
        <v>0</v>
      </c>
      <c r="M17" s="203">
        <v>0</v>
      </c>
      <c r="N17" s="203">
        <v>18</v>
      </c>
      <c r="O17" s="213">
        <v>0</v>
      </c>
      <c r="P17" s="221">
        <v>0</v>
      </c>
      <c r="Q17" s="203">
        <f>AA17+AK17+AT17+BE17</f>
        <v>0</v>
      </c>
      <c r="R17" s="183">
        <v>60</v>
      </c>
      <c r="S17" s="80"/>
      <c r="T17" s="80"/>
      <c r="U17" s="80"/>
      <c r="V17" s="80"/>
      <c r="W17" s="80"/>
      <c r="X17" s="80"/>
      <c r="Y17" s="80"/>
      <c r="Z17" s="164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164"/>
      <c r="AT17" s="80"/>
      <c r="AU17" s="96"/>
      <c r="AV17" s="80"/>
      <c r="AW17" s="80"/>
      <c r="AX17" s="80"/>
      <c r="AY17" s="80"/>
      <c r="AZ17" s="80"/>
      <c r="BA17" s="80"/>
      <c r="BB17" s="80"/>
      <c r="BC17" s="80"/>
      <c r="BD17" s="164"/>
      <c r="BE17" s="80"/>
      <c r="BF17" s="96"/>
      <c r="BG17" s="80"/>
      <c r="BH17" s="80"/>
      <c r="BI17" s="80"/>
      <c r="BJ17" s="80"/>
      <c r="BK17" s="80"/>
      <c r="BL17" s="80"/>
      <c r="BM17" s="80"/>
      <c r="BN17" s="80"/>
      <c r="BO17" s="164"/>
      <c r="BP17" s="80"/>
      <c r="BQ17" s="96"/>
      <c r="BR17" s="80"/>
      <c r="BS17" s="80"/>
      <c r="BT17" s="80"/>
      <c r="BU17" s="80"/>
      <c r="BV17" s="80"/>
      <c r="BW17" s="80"/>
      <c r="BX17" s="80"/>
      <c r="BY17" s="80"/>
      <c r="BZ17" s="164"/>
      <c r="CA17" s="80"/>
      <c r="CB17" s="96"/>
      <c r="CD17" s="203">
        <v>86</v>
      </c>
      <c r="CE17" s="203">
        <f>G17-CD17</f>
        <v>0</v>
      </c>
      <c r="CF17" s="268"/>
    </row>
    <row r="18" spans="1:84" s="64" customFormat="1" ht="25.5">
      <c r="A18" s="77" t="s">
        <v>59</v>
      </c>
      <c r="B18" s="93" t="s">
        <v>348</v>
      </c>
      <c r="C18" s="176"/>
      <c r="D18" s="177">
        <v>4</v>
      </c>
      <c r="E18" s="177"/>
      <c r="F18" s="177"/>
      <c r="G18" s="203">
        <v>66</v>
      </c>
      <c r="H18" s="203">
        <v>2</v>
      </c>
      <c r="I18" s="203">
        <v>46</v>
      </c>
      <c r="J18" s="203">
        <v>32</v>
      </c>
      <c r="K18" s="203">
        <v>14</v>
      </c>
      <c r="L18" s="203">
        <v>0</v>
      </c>
      <c r="M18" s="203">
        <v>0</v>
      </c>
      <c r="N18" s="203">
        <v>18</v>
      </c>
      <c r="O18" s="213">
        <v>0</v>
      </c>
      <c r="P18" s="103">
        <f aca="true" t="shared" si="4" ref="P18:BS18">SUM(P19:P33)</f>
        <v>8100</v>
      </c>
      <c r="Q18" s="103" t="e">
        <f t="shared" si="4"/>
        <v>#REF!</v>
      </c>
      <c r="R18" s="103">
        <f t="shared" si="4"/>
        <v>285</v>
      </c>
      <c r="S18" s="103">
        <f t="shared" si="4"/>
        <v>95</v>
      </c>
      <c r="T18" s="103">
        <f t="shared" si="4"/>
        <v>228</v>
      </c>
      <c r="U18" s="103">
        <f t="shared" si="4"/>
        <v>60</v>
      </c>
      <c r="V18" s="103">
        <f t="shared" si="4"/>
        <v>82</v>
      </c>
      <c r="W18" s="103">
        <f t="shared" si="4"/>
        <v>86</v>
      </c>
      <c r="X18" s="103">
        <f t="shared" si="4"/>
        <v>0</v>
      </c>
      <c r="Y18" s="103">
        <f t="shared" si="4"/>
        <v>0</v>
      </c>
      <c r="Z18" s="103">
        <f t="shared" si="4"/>
        <v>0</v>
      </c>
      <c r="AA18" s="103">
        <f t="shared" si="4"/>
        <v>0</v>
      </c>
      <c r="AB18" s="103">
        <f t="shared" si="4"/>
        <v>2051</v>
      </c>
      <c r="AC18" s="103">
        <f t="shared" si="4"/>
        <v>68</v>
      </c>
      <c r="AD18" s="103">
        <f t="shared" si="4"/>
        <v>172</v>
      </c>
      <c r="AE18" s="103">
        <f t="shared" si="4"/>
        <v>78</v>
      </c>
      <c r="AF18" s="103">
        <f t="shared" si="4"/>
        <v>22</v>
      </c>
      <c r="AG18" s="103">
        <f t="shared" si="4"/>
        <v>72</v>
      </c>
      <c r="AH18" s="103">
        <f t="shared" si="4"/>
        <v>0</v>
      </c>
      <c r="AI18" s="103">
        <f t="shared" si="4"/>
        <v>0</v>
      </c>
      <c r="AJ18" s="103">
        <f t="shared" si="4"/>
        <v>0</v>
      </c>
      <c r="AK18" s="103">
        <f t="shared" si="4"/>
        <v>1791</v>
      </c>
      <c r="AL18" s="103">
        <f t="shared" si="4"/>
        <v>140</v>
      </c>
      <c r="AM18" s="103">
        <f t="shared" si="4"/>
        <v>210</v>
      </c>
      <c r="AN18" s="103">
        <f t="shared" si="4"/>
        <v>570</v>
      </c>
      <c r="AO18" s="103">
        <f t="shared" si="4"/>
        <v>0</v>
      </c>
      <c r="AP18" s="103">
        <f t="shared" si="4"/>
        <v>0</v>
      </c>
      <c r="AQ18" s="103">
        <f t="shared" si="4"/>
        <v>0</v>
      </c>
      <c r="AR18" s="103">
        <f t="shared" si="4"/>
        <v>0</v>
      </c>
      <c r="AS18" s="103">
        <f t="shared" si="4"/>
        <v>0</v>
      </c>
      <c r="AT18" s="103">
        <f t="shared" si="4"/>
        <v>0</v>
      </c>
      <c r="AU18" s="103">
        <f t="shared" si="4"/>
        <v>0</v>
      </c>
      <c r="AV18" s="103">
        <f t="shared" si="4"/>
        <v>3620</v>
      </c>
      <c r="AW18" s="103">
        <f t="shared" si="4"/>
        <v>0</v>
      </c>
      <c r="AX18" s="103">
        <f t="shared" si="4"/>
        <v>0</v>
      </c>
      <c r="AY18" s="103">
        <f t="shared" si="4"/>
        <v>0</v>
      </c>
      <c r="AZ18" s="103">
        <f t="shared" si="4"/>
        <v>0</v>
      </c>
      <c r="BA18" s="103">
        <f t="shared" si="4"/>
        <v>0</v>
      </c>
      <c r="BB18" s="103">
        <f t="shared" si="4"/>
        <v>0</v>
      </c>
      <c r="BC18" s="103">
        <f t="shared" si="4"/>
        <v>0</v>
      </c>
      <c r="BD18" s="103">
        <f t="shared" si="4"/>
        <v>0</v>
      </c>
      <c r="BE18" s="103">
        <f t="shared" si="4"/>
        <v>0</v>
      </c>
      <c r="BF18" s="103">
        <f t="shared" si="4"/>
        <v>0</v>
      </c>
      <c r="BG18" s="103">
        <f t="shared" si="4"/>
        <v>2352</v>
      </c>
      <c r="BH18" s="103">
        <f t="shared" si="4"/>
        <v>0</v>
      </c>
      <c r="BI18" s="103">
        <f t="shared" si="4"/>
        <v>0</v>
      </c>
      <c r="BJ18" s="103">
        <f t="shared" si="4"/>
        <v>0</v>
      </c>
      <c r="BK18" s="103">
        <f t="shared" si="4"/>
        <v>0</v>
      </c>
      <c r="BL18" s="103">
        <f t="shared" si="4"/>
        <v>0</v>
      </c>
      <c r="BM18" s="103">
        <f t="shared" si="4"/>
        <v>0</v>
      </c>
      <c r="BN18" s="103">
        <f t="shared" si="4"/>
        <v>0</v>
      </c>
      <c r="BO18" s="103">
        <f t="shared" si="4"/>
        <v>0</v>
      </c>
      <c r="BP18" s="103">
        <f t="shared" si="4"/>
        <v>0</v>
      </c>
      <c r="BQ18" s="103">
        <f t="shared" si="4"/>
        <v>0</v>
      </c>
      <c r="BR18" s="103">
        <f t="shared" si="4"/>
        <v>1026</v>
      </c>
      <c r="BS18" s="103">
        <f t="shared" si="4"/>
        <v>0</v>
      </c>
      <c r="BT18" s="103">
        <f aca="true" t="shared" si="5" ref="BT18:CC18">SUM(BT19:BT33)</f>
        <v>0</v>
      </c>
      <c r="BU18" s="103">
        <f t="shared" si="5"/>
        <v>342</v>
      </c>
      <c r="BV18" s="103">
        <f t="shared" si="5"/>
        <v>162</v>
      </c>
      <c r="BW18" s="103">
        <f t="shared" si="5"/>
        <v>180</v>
      </c>
      <c r="BX18" s="103">
        <f t="shared" si="5"/>
        <v>0</v>
      </c>
      <c r="BY18" s="103">
        <f t="shared" si="5"/>
        <v>0</v>
      </c>
      <c r="BZ18" s="103">
        <f t="shared" si="5"/>
        <v>0</v>
      </c>
      <c r="CA18" s="103">
        <f t="shared" si="5"/>
        <v>108</v>
      </c>
      <c r="CB18" s="103">
        <f t="shared" si="5"/>
        <v>0</v>
      </c>
      <c r="CC18" s="103" t="e">
        <f t="shared" si="5"/>
        <v>#REF!</v>
      </c>
      <c r="CD18" s="203">
        <v>66</v>
      </c>
      <c r="CE18" s="203">
        <f>G18-CD18</f>
        <v>0</v>
      </c>
      <c r="CF18" s="269"/>
    </row>
    <row r="19" spans="1:84" s="89" customFormat="1" ht="12.75">
      <c r="A19" s="77" t="s">
        <v>60</v>
      </c>
      <c r="B19" s="93" t="s">
        <v>349</v>
      </c>
      <c r="C19" s="176"/>
      <c r="D19" s="177">
        <v>4</v>
      </c>
      <c r="E19" s="177"/>
      <c r="F19" s="177"/>
      <c r="G19" s="203">
        <v>68</v>
      </c>
      <c r="H19" s="203">
        <v>4</v>
      </c>
      <c r="I19" s="203">
        <v>46</v>
      </c>
      <c r="J19" s="203">
        <v>30</v>
      </c>
      <c r="K19" s="203">
        <v>16</v>
      </c>
      <c r="L19" s="203">
        <v>0</v>
      </c>
      <c r="M19" s="203">
        <v>0</v>
      </c>
      <c r="N19" s="203">
        <v>18</v>
      </c>
      <c r="O19" s="213">
        <v>0</v>
      </c>
      <c r="P19" s="221">
        <v>0</v>
      </c>
      <c r="Q19" s="203">
        <f>AA19+AK19+AT19+BE19</f>
        <v>0</v>
      </c>
      <c r="R19" s="80">
        <v>30</v>
      </c>
      <c r="S19" s="80">
        <v>25</v>
      </c>
      <c r="T19" s="80">
        <v>60</v>
      </c>
      <c r="U19" s="80">
        <v>28</v>
      </c>
      <c r="V19" s="80">
        <v>32</v>
      </c>
      <c r="W19" s="80"/>
      <c r="X19" s="80"/>
      <c r="Y19" s="80"/>
      <c r="Z19" s="79"/>
      <c r="AA19" s="80"/>
      <c r="AB19" s="183">
        <v>34</v>
      </c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79"/>
      <c r="AT19" s="80"/>
      <c r="AU19" s="96"/>
      <c r="AV19" s="80"/>
      <c r="AW19" s="80"/>
      <c r="AX19" s="80"/>
      <c r="AY19" s="80"/>
      <c r="AZ19" s="80"/>
      <c r="BA19" s="80"/>
      <c r="BB19" s="80"/>
      <c r="BC19" s="80"/>
      <c r="BD19" s="79"/>
      <c r="BE19" s="80"/>
      <c r="BF19" s="96"/>
      <c r="BG19" s="80"/>
      <c r="BH19" s="80"/>
      <c r="BI19" s="80"/>
      <c r="BJ19" s="80"/>
      <c r="BK19" s="80"/>
      <c r="BL19" s="80"/>
      <c r="BM19" s="80"/>
      <c r="BN19" s="80"/>
      <c r="BO19" s="79"/>
      <c r="BP19" s="80"/>
      <c r="BQ19" s="96"/>
      <c r="BR19" s="80"/>
      <c r="BS19" s="80"/>
      <c r="BT19" s="80"/>
      <c r="BU19" s="80"/>
      <c r="BV19" s="80"/>
      <c r="BW19" s="80"/>
      <c r="BX19" s="80"/>
      <c r="BY19" s="80"/>
      <c r="BZ19" s="79"/>
      <c r="CA19" s="80"/>
      <c r="CB19" s="96"/>
      <c r="CD19" s="203">
        <v>40</v>
      </c>
      <c r="CE19" s="203">
        <f aca="true" t="shared" si="6" ref="CE19:CE29">G19-CD19</f>
        <v>28</v>
      </c>
      <c r="CF19" s="163"/>
    </row>
    <row r="20" spans="1:84" s="179" customFormat="1" ht="12.75">
      <c r="A20" s="77" t="s">
        <v>61</v>
      </c>
      <c r="B20" s="93" t="s">
        <v>350</v>
      </c>
      <c r="C20" s="176"/>
      <c r="D20" s="177"/>
      <c r="E20" s="177">
        <v>1</v>
      </c>
      <c r="F20" s="177"/>
      <c r="G20" s="203">
        <v>110</v>
      </c>
      <c r="H20" s="203">
        <v>12</v>
      </c>
      <c r="I20" s="203">
        <v>80</v>
      </c>
      <c r="J20" s="203">
        <v>50</v>
      </c>
      <c r="K20" s="203">
        <v>30</v>
      </c>
      <c r="L20" s="203">
        <v>0</v>
      </c>
      <c r="M20" s="203">
        <v>0</v>
      </c>
      <c r="N20" s="203">
        <v>18</v>
      </c>
      <c r="O20" s="213">
        <v>0</v>
      </c>
      <c r="P20" s="203">
        <v>0</v>
      </c>
      <c r="Q20" s="203"/>
      <c r="R20" s="80">
        <v>30</v>
      </c>
      <c r="S20" s="80">
        <v>15</v>
      </c>
      <c r="T20" s="80">
        <v>36</v>
      </c>
      <c r="U20" s="80"/>
      <c r="V20" s="80"/>
      <c r="W20" s="80">
        <v>36</v>
      </c>
      <c r="X20" s="80"/>
      <c r="Y20" s="80"/>
      <c r="Z20" s="178"/>
      <c r="AA20" s="80"/>
      <c r="AB20" s="184">
        <v>34</v>
      </c>
      <c r="AC20" s="80">
        <v>8</v>
      </c>
      <c r="AD20" s="80">
        <v>22</v>
      </c>
      <c r="AE20" s="80"/>
      <c r="AF20" s="80"/>
      <c r="AG20" s="80">
        <v>22</v>
      </c>
      <c r="AH20" s="80"/>
      <c r="AI20" s="80"/>
      <c r="AJ20" s="178"/>
      <c r="AK20" s="80"/>
      <c r="AL20" s="80"/>
      <c r="AM20" s="80"/>
      <c r="AN20" s="80"/>
      <c r="AO20" s="80"/>
      <c r="AP20" s="80"/>
      <c r="AQ20" s="80"/>
      <c r="AR20" s="80"/>
      <c r="AS20" s="178"/>
      <c r="AT20" s="80"/>
      <c r="AU20" s="96"/>
      <c r="AV20" s="80"/>
      <c r="AW20" s="80"/>
      <c r="AX20" s="80"/>
      <c r="AY20" s="80"/>
      <c r="AZ20" s="80"/>
      <c r="BA20" s="80"/>
      <c r="BB20" s="80"/>
      <c r="BC20" s="80"/>
      <c r="BD20" s="178"/>
      <c r="BE20" s="80"/>
      <c r="BF20" s="96"/>
      <c r="BG20" s="80"/>
      <c r="BH20" s="80"/>
      <c r="BI20" s="80"/>
      <c r="BJ20" s="80"/>
      <c r="BK20" s="80"/>
      <c r="BL20" s="80"/>
      <c r="BM20" s="80"/>
      <c r="BN20" s="80"/>
      <c r="BO20" s="178"/>
      <c r="BP20" s="80"/>
      <c r="BQ20" s="96"/>
      <c r="BR20" s="80"/>
      <c r="BS20" s="80"/>
      <c r="BT20" s="80"/>
      <c r="BU20" s="80"/>
      <c r="BV20" s="80"/>
      <c r="BW20" s="80"/>
      <c r="BX20" s="80"/>
      <c r="BY20" s="80"/>
      <c r="BZ20" s="178"/>
      <c r="CA20" s="80"/>
      <c r="CB20" s="96"/>
      <c r="CD20" s="203">
        <v>48</v>
      </c>
      <c r="CE20" s="203">
        <f t="shared" si="6"/>
        <v>62</v>
      </c>
      <c r="CF20" s="270"/>
    </row>
    <row r="21" spans="1:84" s="179" customFormat="1" ht="12.75">
      <c r="A21" s="77" t="s">
        <v>62</v>
      </c>
      <c r="B21" s="93" t="s">
        <v>351</v>
      </c>
      <c r="C21" s="176"/>
      <c r="D21" s="177">
        <v>4</v>
      </c>
      <c r="E21" s="177"/>
      <c r="F21" s="177"/>
      <c r="G21" s="203">
        <v>54</v>
      </c>
      <c r="H21" s="203">
        <v>8</v>
      </c>
      <c r="I21" s="203">
        <v>46</v>
      </c>
      <c r="J21" s="203">
        <v>28</v>
      </c>
      <c r="K21" s="203">
        <v>18</v>
      </c>
      <c r="L21" s="203">
        <v>0</v>
      </c>
      <c r="M21" s="203">
        <v>0</v>
      </c>
      <c r="N21" s="203">
        <v>0</v>
      </c>
      <c r="O21" s="213">
        <v>0</v>
      </c>
      <c r="P21" s="203">
        <v>0</v>
      </c>
      <c r="Q21" s="203"/>
      <c r="R21" s="80">
        <v>90</v>
      </c>
      <c r="S21" s="80">
        <v>40</v>
      </c>
      <c r="T21" s="80">
        <v>96</v>
      </c>
      <c r="U21" s="80">
        <v>20</v>
      </c>
      <c r="V21" s="80">
        <v>50</v>
      </c>
      <c r="W21" s="80">
        <v>26</v>
      </c>
      <c r="X21" s="80"/>
      <c r="Y21" s="80"/>
      <c r="Z21" s="178"/>
      <c r="AA21" s="80"/>
      <c r="AB21" s="184">
        <v>85</v>
      </c>
      <c r="AC21" s="80">
        <v>18</v>
      </c>
      <c r="AD21" s="80">
        <v>42</v>
      </c>
      <c r="AE21" s="80">
        <v>22</v>
      </c>
      <c r="AF21" s="80">
        <v>10</v>
      </c>
      <c r="AG21" s="80">
        <v>10</v>
      </c>
      <c r="AH21" s="80"/>
      <c r="AI21" s="80"/>
      <c r="AJ21" s="178"/>
      <c r="AK21" s="80">
        <v>18</v>
      </c>
      <c r="AL21" s="80"/>
      <c r="AM21" s="80"/>
      <c r="AN21" s="80"/>
      <c r="AO21" s="80"/>
      <c r="AP21" s="80"/>
      <c r="AQ21" s="80"/>
      <c r="AR21" s="80"/>
      <c r="AS21" s="178"/>
      <c r="AT21" s="80"/>
      <c r="AU21" s="96"/>
      <c r="AV21" s="80"/>
      <c r="AW21" s="80"/>
      <c r="AX21" s="80"/>
      <c r="AY21" s="80"/>
      <c r="AZ21" s="80"/>
      <c r="BA21" s="80"/>
      <c r="BB21" s="80"/>
      <c r="BC21" s="80"/>
      <c r="BD21" s="178"/>
      <c r="BE21" s="80"/>
      <c r="BF21" s="96"/>
      <c r="BG21" s="80"/>
      <c r="BH21" s="80"/>
      <c r="BI21" s="80"/>
      <c r="BJ21" s="80"/>
      <c r="BK21" s="80"/>
      <c r="BL21" s="80"/>
      <c r="BM21" s="80"/>
      <c r="BN21" s="80"/>
      <c r="BO21" s="178"/>
      <c r="BP21" s="80"/>
      <c r="BQ21" s="96"/>
      <c r="BR21" s="80"/>
      <c r="BS21" s="80"/>
      <c r="BT21" s="80"/>
      <c r="BU21" s="80"/>
      <c r="BV21" s="80"/>
      <c r="BW21" s="80"/>
      <c r="BX21" s="80"/>
      <c r="BY21" s="80"/>
      <c r="BZ21" s="178"/>
      <c r="CA21" s="80"/>
      <c r="CB21" s="96"/>
      <c r="CD21" s="203">
        <v>54</v>
      </c>
      <c r="CE21" s="203">
        <f t="shared" si="6"/>
        <v>0</v>
      </c>
      <c r="CF21" s="270"/>
    </row>
    <row r="22" spans="1:84" s="89" customFormat="1" ht="25.5">
      <c r="A22" s="77" t="s">
        <v>63</v>
      </c>
      <c r="B22" s="93" t="s">
        <v>347</v>
      </c>
      <c r="C22" s="176"/>
      <c r="D22" s="177">
        <v>1</v>
      </c>
      <c r="E22" s="177"/>
      <c r="F22" s="177"/>
      <c r="G22" s="203">
        <v>40</v>
      </c>
      <c r="H22" s="203">
        <v>8</v>
      </c>
      <c r="I22" s="203">
        <v>32</v>
      </c>
      <c r="J22" s="203">
        <v>22</v>
      </c>
      <c r="K22" s="203">
        <v>10</v>
      </c>
      <c r="L22" s="203">
        <v>0</v>
      </c>
      <c r="M22" s="203">
        <v>0</v>
      </c>
      <c r="N22" s="203">
        <v>0</v>
      </c>
      <c r="O22" s="213">
        <v>0</v>
      </c>
      <c r="P22" s="203">
        <v>0</v>
      </c>
      <c r="Q22" s="203"/>
      <c r="R22" s="80">
        <v>75</v>
      </c>
      <c r="S22" s="80"/>
      <c r="T22" s="80"/>
      <c r="U22" s="80"/>
      <c r="V22" s="80"/>
      <c r="W22" s="80"/>
      <c r="X22" s="80"/>
      <c r="Y22" s="80"/>
      <c r="Z22" s="79"/>
      <c r="AA22" s="80"/>
      <c r="AB22" s="184">
        <v>51</v>
      </c>
      <c r="AC22" s="80">
        <v>18</v>
      </c>
      <c r="AD22" s="80">
        <v>42</v>
      </c>
      <c r="AE22" s="80">
        <v>18</v>
      </c>
      <c r="AF22" s="80"/>
      <c r="AG22" s="80">
        <v>24</v>
      </c>
      <c r="AH22" s="80"/>
      <c r="AI22" s="80"/>
      <c r="AJ22" s="79"/>
      <c r="AK22" s="80">
        <v>18</v>
      </c>
      <c r="AL22" s="80"/>
      <c r="AM22" s="80"/>
      <c r="AN22" s="80"/>
      <c r="AO22" s="80"/>
      <c r="AP22" s="80"/>
      <c r="AQ22" s="80"/>
      <c r="AR22" s="80"/>
      <c r="AS22" s="79"/>
      <c r="AT22" s="80"/>
      <c r="AU22" s="96"/>
      <c r="AV22" s="80"/>
      <c r="AW22" s="80"/>
      <c r="AX22" s="80"/>
      <c r="AY22" s="80"/>
      <c r="AZ22" s="80"/>
      <c r="BA22" s="80"/>
      <c r="BB22" s="80"/>
      <c r="BC22" s="80"/>
      <c r="BD22" s="79"/>
      <c r="BE22" s="80"/>
      <c r="BF22" s="96"/>
      <c r="BG22" s="80"/>
      <c r="BH22" s="80"/>
      <c r="BI22" s="80"/>
      <c r="BJ22" s="80"/>
      <c r="BK22" s="80"/>
      <c r="BL22" s="80"/>
      <c r="BM22" s="80"/>
      <c r="BN22" s="80"/>
      <c r="BO22" s="79"/>
      <c r="BP22" s="80"/>
      <c r="BQ22" s="96"/>
      <c r="BR22" s="80"/>
      <c r="BS22" s="80"/>
      <c r="BT22" s="80"/>
      <c r="BU22" s="80"/>
      <c r="BV22" s="80"/>
      <c r="BW22" s="80"/>
      <c r="BX22" s="80"/>
      <c r="BY22" s="80"/>
      <c r="BZ22" s="79"/>
      <c r="CA22" s="80"/>
      <c r="CB22" s="96"/>
      <c r="CD22" s="203">
        <v>32</v>
      </c>
      <c r="CE22" s="203">
        <f t="shared" si="6"/>
        <v>8</v>
      </c>
      <c r="CF22" s="163"/>
    </row>
    <row r="23" spans="1:84" s="179" customFormat="1" ht="25.5">
      <c r="A23" s="77" t="s">
        <v>64</v>
      </c>
      <c r="B23" s="93" t="s">
        <v>138</v>
      </c>
      <c r="C23" s="176"/>
      <c r="D23" s="177">
        <v>4</v>
      </c>
      <c r="E23" s="177"/>
      <c r="F23" s="177"/>
      <c r="G23" s="203">
        <v>42</v>
      </c>
      <c r="H23" s="203">
        <v>2</v>
      </c>
      <c r="I23" s="203">
        <v>40</v>
      </c>
      <c r="J23" s="203">
        <v>28</v>
      </c>
      <c r="K23" s="203">
        <v>12</v>
      </c>
      <c r="L23" s="203">
        <v>0</v>
      </c>
      <c r="M23" s="203">
        <v>0</v>
      </c>
      <c r="N23" s="203">
        <v>0</v>
      </c>
      <c r="O23" s="213">
        <v>0</v>
      </c>
      <c r="P23" s="221">
        <v>0</v>
      </c>
      <c r="Q23" s="203">
        <f>AA23+AK23+AT23+BE23</f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183">
        <v>51</v>
      </c>
      <c r="AC23" s="80"/>
      <c r="AD23" s="80"/>
      <c r="AE23" s="80"/>
      <c r="AF23" s="80"/>
      <c r="AG23" s="80"/>
      <c r="AH23" s="80"/>
      <c r="AI23" s="80"/>
      <c r="AJ23" s="178"/>
      <c r="AK23" s="80"/>
      <c r="AL23" s="80"/>
      <c r="AM23" s="80"/>
      <c r="AN23" s="80"/>
      <c r="AO23" s="80"/>
      <c r="AP23" s="80"/>
      <c r="AQ23" s="80"/>
      <c r="AR23" s="80"/>
      <c r="AS23" s="178"/>
      <c r="AT23" s="80"/>
      <c r="AU23" s="96"/>
      <c r="AV23" s="80"/>
      <c r="AW23" s="80"/>
      <c r="AX23" s="80"/>
      <c r="AY23" s="80"/>
      <c r="AZ23" s="80"/>
      <c r="BA23" s="80"/>
      <c r="BB23" s="80"/>
      <c r="BC23" s="80"/>
      <c r="BD23" s="178"/>
      <c r="BE23" s="80"/>
      <c r="BF23" s="96"/>
      <c r="BG23" s="80"/>
      <c r="BH23" s="80"/>
      <c r="BI23" s="80"/>
      <c r="BJ23" s="80"/>
      <c r="BK23" s="80"/>
      <c r="BL23" s="80"/>
      <c r="BM23" s="80"/>
      <c r="BN23" s="80"/>
      <c r="BO23" s="178"/>
      <c r="BP23" s="80"/>
      <c r="BQ23" s="96"/>
      <c r="BR23" s="80"/>
      <c r="BS23" s="80"/>
      <c r="BT23" s="80"/>
      <c r="BU23" s="80"/>
      <c r="BV23" s="80"/>
      <c r="BW23" s="80"/>
      <c r="BX23" s="80"/>
      <c r="BY23" s="80"/>
      <c r="BZ23" s="178"/>
      <c r="CA23" s="80"/>
      <c r="CB23" s="96"/>
      <c r="CD23" s="203">
        <v>38</v>
      </c>
      <c r="CE23" s="203">
        <f t="shared" si="6"/>
        <v>4</v>
      </c>
      <c r="CF23" s="270"/>
    </row>
    <row r="24" spans="1:84" s="165" customFormat="1" ht="25.5">
      <c r="A24" s="77" t="s">
        <v>65</v>
      </c>
      <c r="B24" s="341" t="s">
        <v>460</v>
      </c>
      <c r="C24" s="176"/>
      <c r="D24" s="190">
        <v>2</v>
      </c>
      <c r="E24" s="177"/>
      <c r="F24" s="177"/>
      <c r="G24" s="203">
        <v>70</v>
      </c>
      <c r="H24" s="203">
        <v>4</v>
      </c>
      <c r="I24" s="203">
        <v>66</v>
      </c>
      <c r="J24" s="203">
        <v>18</v>
      </c>
      <c r="K24" s="203">
        <v>24</v>
      </c>
      <c r="L24" s="203">
        <v>24</v>
      </c>
      <c r="M24" s="203">
        <v>0</v>
      </c>
      <c r="N24" s="203">
        <v>0</v>
      </c>
      <c r="O24" s="213">
        <v>0</v>
      </c>
      <c r="P24" s="221">
        <v>0</v>
      </c>
      <c r="Q24" s="203"/>
      <c r="R24" s="183">
        <v>60</v>
      </c>
      <c r="S24" s="265">
        <v>15</v>
      </c>
      <c r="T24" s="265">
        <v>36</v>
      </c>
      <c r="U24" s="265">
        <v>12</v>
      </c>
      <c r="V24" s="265"/>
      <c r="W24" s="265">
        <v>24</v>
      </c>
      <c r="X24" s="265"/>
      <c r="Y24" s="265"/>
      <c r="Z24" s="271"/>
      <c r="AA24" s="265"/>
      <c r="AB24" s="80"/>
      <c r="AC24" s="80">
        <v>3</v>
      </c>
      <c r="AD24" s="80">
        <v>12</v>
      </c>
      <c r="AE24" s="80">
        <v>8</v>
      </c>
      <c r="AF24" s="80"/>
      <c r="AG24" s="80">
        <v>4</v>
      </c>
      <c r="AH24" s="80"/>
      <c r="AI24" s="80"/>
      <c r="AJ24" s="164"/>
      <c r="AK24" s="80">
        <v>9</v>
      </c>
      <c r="AL24" s="80"/>
      <c r="AM24" s="80"/>
      <c r="AN24" s="80"/>
      <c r="AO24" s="80"/>
      <c r="AP24" s="80"/>
      <c r="AQ24" s="80"/>
      <c r="AR24" s="80"/>
      <c r="AS24" s="164"/>
      <c r="AT24" s="80"/>
      <c r="AU24" s="96"/>
      <c r="AV24" s="80"/>
      <c r="AW24" s="80"/>
      <c r="AX24" s="80"/>
      <c r="AY24" s="80"/>
      <c r="AZ24" s="80"/>
      <c r="BA24" s="80"/>
      <c r="BB24" s="80"/>
      <c r="BC24" s="80"/>
      <c r="BD24" s="164"/>
      <c r="BE24" s="80"/>
      <c r="BF24" s="96"/>
      <c r="BG24" s="80"/>
      <c r="BH24" s="80"/>
      <c r="BI24" s="80"/>
      <c r="BJ24" s="80"/>
      <c r="BK24" s="80"/>
      <c r="BL24" s="80"/>
      <c r="BM24" s="80"/>
      <c r="BN24" s="80"/>
      <c r="BO24" s="164"/>
      <c r="BP24" s="80"/>
      <c r="BQ24" s="96"/>
      <c r="BR24" s="80"/>
      <c r="BS24" s="80"/>
      <c r="BT24" s="80"/>
      <c r="BU24" s="80"/>
      <c r="BV24" s="80"/>
      <c r="BW24" s="80"/>
      <c r="BX24" s="80"/>
      <c r="BY24" s="80"/>
      <c r="BZ24" s="164"/>
      <c r="CA24" s="80"/>
      <c r="CB24" s="96"/>
      <c r="CD24" s="203">
        <v>36</v>
      </c>
      <c r="CE24" s="203">
        <f t="shared" si="6"/>
        <v>34</v>
      </c>
      <c r="CF24" s="268"/>
    </row>
    <row r="25" spans="1:84" s="179" customFormat="1" ht="12.75">
      <c r="A25" s="77" t="s">
        <v>66</v>
      </c>
      <c r="B25" s="93" t="s">
        <v>69</v>
      </c>
      <c r="C25" s="176"/>
      <c r="D25" s="177">
        <v>2</v>
      </c>
      <c r="E25" s="177"/>
      <c r="F25" s="177"/>
      <c r="G25" s="203">
        <v>68</v>
      </c>
      <c r="H25" s="203">
        <v>17</v>
      </c>
      <c r="I25" s="203">
        <v>51</v>
      </c>
      <c r="J25" s="203">
        <v>23</v>
      </c>
      <c r="K25" s="203">
        <v>28</v>
      </c>
      <c r="L25" s="203">
        <v>0</v>
      </c>
      <c r="M25" s="203">
        <v>0</v>
      </c>
      <c r="N25" s="203">
        <v>0</v>
      </c>
      <c r="O25" s="213">
        <v>0</v>
      </c>
      <c r="P25" s="221">
        <v>0</v>
      </c>
      <c r="Q25" s="203">
        <f>AA25+AK25+AT25+BE25</f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178"/>
      <c r="AK25" s="80"/>
      <c r="AL25" s="183">
        <v>56</v>
      </c>
      <c r="AM25" s="80"/>
      <c r="AN25" s="80"/>
      <c r="AO25" s="80"/>
      <c r="AP25" s="80"/>
      <c r="AQ25" s="80"/>
      <c r="AR25" s="80"/>
      <c r="AS25" s="178"/>
      <c r="AT25" s="80"/>
      <c r="AU25" s="96"/>
      <c r="AV25" s="80"/>
      <c r="AW25" s="80"/>
      <c r="AX25" s="80"/>
      <c r="AY25" s="80"/>
      <c r="AZ25" s="80"/>
      <c r="BA25" s="80"/>
      <c r="BB25" s="80"/>
      <c r="BC25" s="80"/>
      <c r="BD25" s="178"/>
      <c r="BE25" s="80"/>
      <c r="BF25" s="96"/>
      <c r="BG25" s="80"/>
      <c r="BH25" s="80"/>
      <c r="BI25" s="80"/>
      <c r="BJ25" s="80"/>
      <c r="BK25" s="80"/>
      <c r="BL25" s="80"/>
      <c r="BM25" s="80"/>
      <c r="BN25" s="80"/>
      <c r="BO25" s="178"/>
      <c r="BP25" s="80"/>
      <c r="BQ25" s="96"/>
      <c r="BR25" s="80"/>
      <c r="BS25" s="80"/>
      <c r="BT25" s="80"/>
      <c r="BU25" s="80"/>
      <c r="BV25" s="80"/>
      <c r="BW25" s="80"/>
      <c r="BX25" s="80"/>
      <c r="BY25" s="80"/>
      <c r="BZ25" s="178"/>
      <c r="CA25" s="80"/>
      <c r="CB25" s="96"/>
      <c r="CD25" s="203">
        <v>68</v>
      </c>
      <c r="CE25" s="203">
        <f t="shared" si="6"/>
        <v>0</v>
      </c>
      <c r="CF25" s="270"/>
    </row>
    <row r="26" spans="1:84" s="165" customFormat="1" ht="12.75">
      <c r="A26" s="77" t="s">
        <v>67</v>
      </c>
      <c r="B26" s="143" t="s">
        <v>352</v>
      </c>
      <c r="C26" s="176"/>
      <c r="D26" s="177"/>
      <c r="E26" s="177">
        <v>1</v>
      </c>
      <c r="F26" s="177"/>
      <c r="G26" s="203">
        <v>80</v>
      </c>
      <c r="H26" s="203">
        <v>14</v>
      </c>
      <c r="I26" s="203">
        <v>48</v>
      </c>
      <c r="J26" s="203">
        <v>20</v>
      </c>
      <c r="K26" s="203">
        <v>28</v>
      </c>
      <c r="L26" s="203">
        <v>0</v>
      </c>
      <c r="M26" s="203">
        <v>0</v>
      </c>
      <c r="N26" s="203">
        <v>18</v>
      </c>
      <c r="O26" s="213">
        <v>0</v>
      </c>
      <c r="P26" s="221">
        <v>0</v>
      </c>
      <c r="Q26" s="203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184">
        <v>68</v>
      </c>
      <c r="AC26" s="80">
        <v>21</v>
      </c>
      <c r="AD26" s="80">
        <v>54</v>
      </c>
      <c r="AE26" s="80">
        <v>30</v>
      </c>
      <c r="AF26" s="80">
        <v>12</v>
      </c>
      <c r="AG26" s="80">
        <v>12</v>
      </c>
      <c r="AH26" s="80"/>
      <c r="AI26" s="80"/>
      <c r="AJ26" s="164"/>
      <c r="AK26" s="80">
        <v>18</v>
      </c>
      <c r="AL26" s="80"/>
      <c r="AM26" s="80"/>
      <c r="AN26" s="80"/>
      <c r="AO26" s="80"/>
      <c r="AP26" s="80"/>
      <c r="AQ26" s="80"/>
      <c r="AR26" s="80"/>
      <c r="AS26" s="164"/>
      <c r="AT26" s="80"/>
      <c r="AU26" s="96"/>
      <c r="AV26" s="80"/>
      <c r="AW26" s="80"/>
      <c r="AX26" s="80"/>
      <c r="AY26" s="80"/>
      <c r="AZ26" s="80"/>
      <c r="BA26" s="80"/>
      <c r="BB26" s="80"/>
      <c r="BC26" s="80"/>
      <c r="BD26" s="164"/>
      <c r="BE26" s="80"/>
      <c r="BF26" s="96"/>
      <c r="BG26" s="80"/>
      <c r="BH26" s="80"/>
      <c r="BI26" s="80"/>
      <c r="BJ26" s="80"/>
      <c r="BK26" s="80"/>
      <c r="BL26" s="80"/>
      <c r="BM26" s="80"/>
      <c r="BN26" s="80"/>
      <c r="BO26" s="164"/>
      <c r="BP26" s="80"/>
      <c r="BQ26" s="96"/>
      <c r="BR26" s="80"/>
      <c r="BS26" s="80"/>
      <c r="BT26" s="80"/>
      <c r="BU26" s="80"/>
      <c r="BV26" s="80"/>
      <c r="BW26" s="80"/>
      <c r="BX26" s="80"/>
      <c r="BY26" s="80"/>
      <c r="BZ26" s="164"/>
      <c r="CA26" s="80"/>
      <c r="CB26" s="96"/>
      <c r="CD26" s="203"/>
      <c r="CE26" s="203">
        <f t="shared" si="6"/>
        <v>80</v>
      </c>
      <c r="CF26" s="268"/>
    </row>
    <row r="27" spans="1:84" s="179" customFormat="1" ht="31.5">
      <c r="A27" s="77" t="s">
        <v>68</v>
      </c>
      <c r="B27" s="143" t="s">
        <v>461</v>
      </c>
      <c r="C27" s="176"/>
      <c r="D27" s="177">
        <v>1</v>
      </c>
      <c r="E27" s="177"/>
      <c r="F27" s="177"/>
      <c r="G27" s="203">
        <v>62</v>
      </c>
      <c r="H27" s="203">
        <v>14</v>
      </c>
      <c r="I27" s="203">
        <v>48</v>
      </c>
      <c r="J27" s="203">
        <v>18</v>
      </c>
      <c r="K27" s="203">
        <v>30</v>
      </c>
      <c r="L27" s="203">
        <v>0</v>
      </c>
      <c r="M27" s="203">
        <v>0</v>
      </c>
      <c r="N27" s="203">
        <v>0</v>
      </c>
      <c r="O27" s="213">
        <v>0</v>
      </c>
      <c r="P27" s="221">
        <v>0</v>
      </c>
      <c r="Q27" s="203">
        <f>AA27+AK27+AT27+BE27</f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178"/>
      <c r="AK27" s="80"/>
      <c r="AL27" s="183">
        <v>42</v>
      </c>
      <c r="AM27" s="80"/>
      <c r="AN27" s="80"/>
      <c r="AO27" s="80"/>
      <c r="AP27" s="80"/>
      <c r="AQ27" s="80"/>
      <c r="AR27" s="80"/>
      <c r="AS27" s="178"/>
      <c r="AT27" s="80"/>
      <c r="AU27" s="96"/>
      <c r="AV27" s="80"/>
      <c r="AW27" s="80"/>
      <c r="AX27" s="80"/>
      <c r="AY27" s="80"/>
      <c r="AZ27" s="80"/>
      <c r="BA27" s="80"/>
      <c r="BB27" s="80"/>
      <c r="BC27" s="80"/>
      <c r="BD27" s="178"/>
      <c r="BE27" s="80"/>
      <c r="BF27" s="96"/>
      <c r="BG27" s="80"/>
      <c r="BH27" s="80"/>
      <c r="BI27" s="80"/>
      <c r="BJ27" s="80"/>
      <c r="BK27" s="80"/>
      <c r="BL27" s="80"/>
      <c r="BM27" s="80"/>
      <c r="BN27" s="80"/>
      <c r="BO27" s="178"/>
      <c r="BP27" s="80"/>
      <c r="BQ27" s="96"/>
      <c r="BR27" s="80"/>
      <c r="BS27" s="80"/>
      <c r="BT27" s="80"/>
      <c r="BU27" s="80"/>
      <c r="BV27" s="80"/>
      <c r="BW27" s="80"/>
      <c r="BX27" s="80"/>
      <c r="BY27" s="80"/>
      <c r="BZ27" s="178"/>
      <c r="CA27" s="80"/>
      <c r="CB27" s="96"/>
      <c r="CD27" s="203"/>
      <c r="CE27" s="203">
        <f t="shared" si="6"/>
        <v>62</v>
      </c>
      <c r="CF27" s="270"/>
    </row>
    <row r="28" spans="1:84" s="179" customFormat="1" ht="12.75">
      <c r="A28" s="77" t="s">
        <v>80</v>
      </c>
      <c r="B28" s="143" t="s">
        <v>346</v>
      </c>
      <c r="C28" s="176"/>
      <c r="D28" s="177">
        <v>4</v>
      </c>
      <c r="E28" s="177"/>
      <c r="F28" s="177"/>
      <c r="G28" s="203">
        <v>50</v>
      </c>
      <c r="H28" s="203">
        <v>4</v>
      </c>
      <c r="I28" s="203">
        <v>46</v>
      </c>
      <c r="J28" s="203">
        <v>32</v>
      </c>
      <c r="K28" s="203">
        <v>14</v>
      </c>
      <c r="L28" s="203">
        <v>0</v>
      </c>
      <c r="M28" s="203">
        <v>0</v>
      </c>
      <c r="N28" s="203">
        <v>0</v>
      </c>
      <c r="O28" s="213">
        <v>0</v>
      </c>
      <c r="P28" s="221">
        <v>0</v>
      </c>
      <c r="Q28" s="203">
        <f>AA28+AK28+AT28+BE28</f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178"/>
      <c r="AK28" s="80"/>
      <c r="AL28" s="183">
        <v>42</v>
      </c>
      <c r="AM28" s="80"/>
      <c r="AN28" s="80"/>
      <c r="AO28" s="80"/>
      <c r="AP28" s="80"/>
      <c r="AQ28" s="80"/>
      <c r="AR28" s="80"/>
      <c r="AS28" s="178"/>
      <c r="AT28" s="80"/>
      <c r="AU28" s="96"/>
      <c r="AV28" s="80"/>
      <c r="AW28" s="80"/>
      <c r="AX28" s="80"/>
      <c r="AY28" s="80"/>
      <c r="AZ28" s="80"/>
      <c r="BA28" s="80"/>
      <c r="BB28" s="80"/>
      <c r="BC28" s="80"/>
      <c r="BD28" s="178"/>
      <c r="BE28" s="80"/>
      <c r="BF28" s="96"/>
      <c r="BG28" s="80"/>
      <c r="BH28" s="80"/>
      <c r="BI28" s="80"/>
      <c r="BJ28" s="80"/>
      <c r="BK28" s="80"/>
      <c r="BL28" s="80"/>
      <c r="BM28" s="80"/>
      <c r="BN28" s="80"/>
      <c r="BO28" s="178"/>
      <c r="BP28" s="80"/>
      <c r="BQ28" s="96"/>
      <c r="BR28" s="80"/>
      <c r="BS28" s="80"/>
      <c r="BT28" s="80"/>
      <c r="BU28" s="80"/>
      <c r="BV28" s="80"/>
      <c r="BW28" s="80"/>
      <c r="BX28" s="80"/>
      <c r="BY28" s="80"/>
      <c r="BZ28" s="178"/>
      <c r="CA28" s="80"/>
      <c r="CB28" s="96"/>
      <c r="CD28" s="203"/>
      <c r="CE28" s="203">
        <f t="shared" si="6"/>
        <v>50</v>
      </c>
      <c r="CF28" s="270"/>
    </row>
    <row r="29" spans="1:84" s="179" customFormat="1" ht="12.75">
      <c r="A29" s="77" t="s">
        <v>81</v>
      </c>
      <c r="B29" s="143" t="s">
        <v>354</v>
      </c>
      <c r="C29" s="176"/>
      <c r="D29" s="177">
        <v>4</v>
      </c>
      <c r="E29" s="177"/>
      <c r="F29" s="177"/>
      <c r="G29" s="203">
        <v>50</v>
      </c>
      <c r="H29" s="203">
        <v>4</v>
      </c>
      <c r="I29" s="203">
        <v>46</v>
      </c>
      <c r="J29" s="203">
        <v>32</v>
      </c>
      <c r="K29" s="203">
        <v>14</v>
      </c>
      <c r="L29" s="203">
        <v>0</v>
      </c>
      <c r="M29" s="203">
        <v>0</v>
      </c>
      <c r="N29" s="203">
        <v>0</v>
      </c>
      <c r="O29" s="213">
        <v>0</v>
      </c>
      <c r="P29" s="221">
        <v>0</v>
      </c>
      <c r="Q29" s="203">
        <f>AA29+AK29+AT29+BE29</f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178"/>
      <c r="AK29" s="80"/>
      <c r="AL29" s="80"/>
      <c r="AM29" s="80"/>
      <c r="AN29" s="80"/>
      <c r="AO29" s="80"/>
      <c r="AP29" s="80"/>
      <c r="AQ29" s="80"/>
      <c r="AR29" s="80"/>
      <c r="AS29" s="178"/>
      <c r="AT29" s="80"/>
      <c r="AU29" s="96"/>
      <c r="AV29" s="183">
        <v>68</v>
      </c>
      <c r="AW29" s="80"/>
      <c r="AX29" s="80"/>
      <c r="AY29" s="80"/>
      <c r="AZ29" s="80"/>
      <c r="BA29" s="80"/>
      <c r="BB29" s="80"/>
      <c r="BC29" s="80"/>
      <c r="BD29" s="178"/>
      <c r="BE29" s="80"/>
      <c r="BF29" s="96"/>
      <c r="BG29" s="80"/>
      <c r="BH29" s="80"/>
      <c r="BI29" s="80"/>
      <c r="BJ29" s="80"/>
      <c r="BK29" s="80"/>
      <c r="BL29" s="80"/>
      <c r="BM29" s="80"/>
      <c r="BN29" s="80"/>
      <c r="BO29" s="178"/>
      <c r="BP29" s="80"/>
      <c r="BQ29" s="96"/>
      <c r="BR29" s="80"/>
      <c r="BS29" s="80"/>
      <c r="BT29" s="80"/>
      <c r="BU29" s="80"/>
      <c r="BV29" s="80"/>
      <c r="BW29" s="80"/>
      <c r="BX29" s="80"/>
      <c r="BY29" s="80"/>
      <c r="BZ29" s="178"/>
      <c r="CA29" s="80"/>
      <c r="CB29" s="96"/>
      <c r="CD29" s="203"/>
      <c r="CE29" s="203">
        <f t="shared" si="6"/>
        <v>50</v>
      </c>
      <c r="CF29" s="270"/>
    </row>
    <row r="30" spans="1:84" s="165" customFormat="1" ht="12.75">
      <c r="A30" s="99" t="s">
        <v>70</v>
      </c>
      <c r="B30" s="100" t="s">
        <v>55</v>
      </c>
      <c r="C30" s="167"/>
      <c r="D30" s="191"/>
      <c r="E30" s="101"/>
      <c r="F30" s="101"/>
      <c r="G30" s="103">
        <f aca="true" t="shared" si="7" ref="G30:BR30">G31+G36+G42+G47+G53</f>
        <v>1214</v>
      </c>
      <c r="H30" s="103">
        <f t="shared" si="7"/>
        <v>168</v>
      </c>
      <c r="I30" s="103">
        <f t="shared" si="7"/>
        <v>560</v>
      </c>
      <c r="J30" s="103">
        <f t="shared" si="7"/>
        <v>295</v>
      </c>
      <c r="K30" s="103">
        <f t="shared" si="7"/>
        <v>205</v>
      </c>
      <c r="L30" s="103">
        <f t="shared" si="7"/>
        <v>0</v>
      </c>
      <c r="M30" s="103">
        <f t="shared" si="7"/>
        <v>60</v>
      </c>
      <c r="N30" s="103">
        <f t="shared" si="7"/>
        <v>90</v>
      </c>
      <c r="O30" s="103">
        <f t="shared" si="7"/>
        <v>396</v>
      </c>
      <c r="P30" s="103">
        <f t="shared" si="7"/>
        <v>4140</v>
      </c>
      <c r="Q30" s="103" t="e">
        <f t="shared" si="7"/>
        <v>#REF!</v>
      </c>
      <c r="R30" s="103">
        <f t="shared" si="7"/>
        <v>0</v>
      </c>
      <c r="S30" s="103">
        <f t="shared" si="7"/>
        <v>0</v>
      </c>
      <c r="T30" s="103">
        <f t="shared" si="7"/>
        <v>0</v>
      </c>
      <c r="U30" s="103">
        <f t="shared" si="7"/>
        <v>0</v>
      </c>
      <c r="V30" s="103">
        <f t="shared" si="7"/>
        <v>0</v>
      </c>
      <c r="W30" s="103">
        <f t="shared" si="7"/>
        <v>0</v>
      </c>
      <c r="X30" s="103">
        <f t="shared" si="7"/>
        <v>0</v>
      </c>
      <c r="Y30" s="103">
        <f t="shared" si="7"/>
        <v>0</v>
      </c>
      <c r="Z30" s="103">
        <f t="shared" si="7"/>
        <v>0</v>
      </c>
      <c r="AA30" s="103">
        <f t="shared" si="7"/>
        <v>0</v>
      </c>
      <c r="AB30" s="103">
        <f t="shared" si="7"/>
        <v>1008</v>
      </c>
      <c r="AC30" s="103">
        <f t="shared" si="7"/>
        <v>0</v>
      </c>
      <c r="AD30" s="103">
        <f t="shared" si="7"/>
        <v>0</v>
      </c>
      <c r="AE30" s="103">
        <f t="shared" si="7"/>
        <v>0</v>
      </c>
      <c r="AF30" s="103">
        <f t="shared" si="7"/>
        <v>0</v>
      </c>
      <c r="AG30" s="103">
        <f t="shared" si="7"/>
        <v>0</v>
      </c>
      <c r="AH30" s="103">
        <f t="shared" si="7"/>
        <v>0</v>
      </c>
      <c r="AI30" s="103">
        <f t="shared" si="7"/>
        <v>0</v>
      </c>
      <c r="AJ30" s="103">
        <f t="shared" si="7"/>
        <v>0</v>
      </c>
      <c r="AK30" s="103">
        <f t="shared" si="7"/>
        <v>1008</v>
      </c>
      <c r="AL30" s="103">
        <f t="shared" si="7"/>
        <v>0</v>
      </c>
      <c r="AM30" s="103">
        <f t="shared" si="7"/>
        <v>126</v>
      </c>
      <c r="AN30" s="103">
        <f t="shared" si="7"/>
        <v>342</v>
      </c>
      <c r="AO30" s="103">
        <f t="shared" si="7"/>
        <v>0</v>
      </c>
      <c r="AP30" s="103">
        <f t="shared" si="7"/>
        <v>0</v>
      </c>
      <c r="AQ30" s="103">
        <f t="shared" si="7"/>
        <v>0</v>
      </c>
      <c r="AR30" s="103">
        <f t="shared" si="7"/>
        <v>0</v>
      </c>
      <c r="AS30" s="103">
        <f t="shared" si="7"/>
        <v>0</v>
      </c>
      <c r="AT30" s="103">
        <f t="shared" si="7"/>
        <v>0</v>
      </c>
      <c r="AU30" s="103">
        <f t="shared" si="7"/>
        <v>0</v>
      </c>
      <c r="AV30" s="103">
        <f t="shared" si="7"/>
        <v>2080</v>
      </c>
      <c r="AW30" s="103">
        <f t="shared" si="7"/>
        <v>0</v>
      </c>
      <c r="AX30" s="103">
        <f t="shared" si="7"/>
        <v>0</v>
      </c>
      <c r="AY30" s="103">
        <f t="shared" si="7"/>
        <v>0</v>
      </c>
      <c r="AZ30" s="103">
        <f t="shared" si="7"/>
        <v>0</v>
      </c>
      <c r="BA30" s="103">
        <f t="shared" si="7"/>
        <v>0</v>
      </c>
      <c r="BB30" s="103">
        <f t="shared" si="7"/>
        <v>0</v>
      </c>
      <c r="BC30" s="103">
        <f t="shared" si="7"/>
        <v>0</v>
      </c>
      <c r="BD30" s="103">
        <f t="shared" si="7"/>
        <v>0</v>
      </c>
      <c r="BE30" s="103">
        <f t="shared" si="7"/>
        <v>0</v>
      </c>
      <c r="BF30" s="103">
        <f t="shared" si="7"/>
        <v>0</v>
      </c>
      <c r="BG30" s="103">
        <f t="shared" si="7"/>
        <v>1440</v>
      </c>
      <c r="BH30" s="103">
        <f t="shared" si="7"/>
        <v>0</v>
      </c>
      <c r="BI30" s="103">
        <f t="shared" si="7"/>
        <v>0</v>
      </c>
      <c r="BJ30" s="103">
        <f t="shared" si="7"/>
        <v>0</v>
      </c>
      <c r="BK30" s="103">
        <f t="shared" si="7"/>
        <v>0</v>
      </c>
      <c r="BL30" s="103">
        <f t="shared" si="7"/>
        <v>0</v>
      </c>
      <c r="BM30" s="103">
        <f t="shared" si="7"/>
        <v>0</v>
      </c>
      <c r="BN30" s="103">
        <f t="shared" si="7"/>
        <v>0</v>
      </c>
      <c r="BO30" s="103">
        <f t="shared" si="7"/>
        <v>0</v>
      </c>
      <c r="BP30" s="103">
        <f t="shared" si="7"/>
        <v>0</v>
      </c>
      <c r="BQ30" s="103">
        <f t="shared" si="7"/>
        <v>0</v>
      </c>
      <c r="BR30" s="103">
        <f t="shared" si="7"/>
        <v>678</v>
      </c>
      <c r="BS30" s="103">
        <f aca="true" t="shared" si="8" ref="BS30:CD30">BS31+BS36+BS42+BS47+BS53</f>
        <v>0</v>
      </c>
      <c r="BT30" s="103">
        <f t="shared" si="8"/>
        <v>0</v>
      </c>
      <c r="BU30" s="103">
        <f t="shared" si="8"/>
        <v>228</v>
      </c>
      <c r="BV30" s="103">
        <f t="shared" si="8"/>
        <v>108</v>
      </c>
      <c r="BW30" s="103">
        <f t="shared" si="8"/>
        <v>120</v>
      </c>
      <c r="BX30" s="103">
        <f t="shared" si="8"/>
        <v>0</v>
      </c>
      <c r="BY30" s="103">
        <f t="shared" si="8"/>
        <v>0</v>
      </c>
      <c r="BZ30" s="103">
        <f t="shared" si="8"/>
        <v>0</v>
      </c>
      <c r="CA30" s="103">
        <f t="shared" si="8"/>
        <v>108</v>
      </c>
      <c r="CB30" s="103">
        <f t="shared" si="8"/>
        <v>0</v>
      </c>
      <c r="CC30" s="103" t="e">
        <f t="shared" si="8"/>
        <v>#REF!</v>
      </c>
      <c r="CD30" s="103">
        <f t="shared" si="8"/>
        <v>843</v>
      </c>
      <c r="CE30" s="103">
        <f>CE31+CE36+CE42+CE47+CE53</f>
        <v>473</v>
      </c>
      <c r="CF30" s="268"/>
    </row>
    <row r="31" spans="1:84" s="89" customFormat="1" ht="51">
      <c r="A31" s="99" t="s">
        <v>72</v>
      </c>
      <c r="B31" s="166" t="s">
        <v>339</v>
      </c>
      <c r="C31" s="167"/>
      <c r="D31" s="191"/>
      <c r="E31" s="101"/>
      <c r="F31" s="101"/>
      <c r="G31" s="108">
        <f aca="true" t="shared" si="9" ref="G31:BR31">SUM(G32:G35)</f>
        <v>208</v>
      </c>
      <c r="H31" s="108">
        <f t="shared" si="9"/>
        <v>16</v>
      </c>
      <c r="I31" s="108">
        <f t="shared" si="9"/>
        <v>102</v>
      </c>
      <c r="J31" s="108">
        <f t="shared" si="9"/>
        <v>42</v>
      </c>
      <c r="K31" s="108">
        <f t="shared" si="9"/>
        <v>40</v>
      </c>
      <c r="L31" s="108">
        <f t="shared" si="9"/>
        <v>0</v>
      </c>
      <c r="M31" s="108">
        <f t="shared" si="9"/>
        <v>20</v>
      </c>
      <c r="N31" s="108">
        <f t="shared" si="9"/>
        <v>18</v>
      </c>
      <c r="O31" s="108">
        <f t="shared" si="9"/>
        <v>72</v>
      </c>
      <c r="P31" s="108">
        <f t="shared" si="9"/>
        <v>2880</v>
      </c>
      <c r="Q31" s="108" t="e">
        <f t="shared" si="9"/>
        <v>#REF!</v>
      </c>
      <c r="R31" s="108">
        <f t="shared" si="9"/>
        <v>0</v>
      </c>
      <c r="S31" s="108">
        <f t="shared" si="9"/>
        <v>0</v>
      </c>
      <c r="T31" s="108">
        <f t="shared" si="9"/>
        <v>0</v>
      </c>
      <c r="U31" s="108">
        <f t="shared" si="9"/>
        <v>0</v>
      </c>
      <c r="V31" s="108">
        <f t="shared" si="9"/>
        <v>0</v>
      </c>
      <c r="W31" s="108">
        <f t="shared" si="9"/>
        <v>0</v>
      </c>
      <c r="X31" s="108">
        <f t="shared" si="9"/>
        <v>0</v>
      </c>
      <c r="Y31" s="108">
        <f t="shared" si="9"/>
        <v>0</v>
      </c>
      <c r="Z31" s="108">
        <f t="shared" si="9"/>
        <v>0</v>
      </c>
      <c r="AA31" s="108">
        <f t="shared" si="9"/>
        <v>0</v>
      </c>
      <c r="AB31" s="108">
        <f t="shared" si="9"/>
        <v>720</v>
      </c>
      <c r="AC31" s="108">
        <f t="shared" si="9"/>
        <v>0</v>
      </c>
      <c r="AD31" s="108">
        <f t="shared" si="9"/>
        <v>0</v>
      </c>
      <c r="AE31" s="108">
        <f t="shared" si="9"/>
        <v>0</v>
      </c>
      <c r="AF31" s="108">
        <f t="shared" si="9"/>
        <v>0</v>
      </c>
      <c r="AG31" s="108">
        <f t="shared" si="9"/>
        <v>0</v>
      </c>
      <c r="AH31" s="108">
        <f t="shared" si="9"/>
        <v>0</v>
      </c>
      <c r="AI31" s="108">
        <f t="shared" si="9"/>
        <v>0</v>
      </c>
      <c r="AJ31" s="108">
        <f t="shared" si="9"/>
        <v>0</v>
      </c>
      <c r="AK31" s="108">
        <f t="shared" si="9"/>
        <v>720</v>
      </c>
      <c r="AL31" s="108">
        <f t="shared" si="9"/>
        <v>0</v>
      </c>
      <c r="AM31" s="108">
        <f t="shared" si="9"/>
        <v>84</v>
      </c>
      <c r="AN31" s="108">
        <f t="shared" si="9"/>
        <v>228</v>
      </c>
      <c r="AO31" s="108">
        <f t="shared" si="9"/>
        <v>0</v>
      </c>
      <c r="AP31" s="108">
        <f t="shared" si="9"/>
        <v>0</v>
      </c>
      <c r="AQ31" s="108">
        <f t="shared" si="9"/>
        <v>0</v>
      </c>
      <c r="AR31" s="108">
        <f t="shared" si="9"/>
        <v>0</v>
      </c>
      <c r="AS31" s="108">
        <f t="shared" si="9"/>
        <v>0</v>
      </c>
      <c r="AT31" s="108">
        <f t="shared" si="9"/>
        <v>0</v>
      </c>
      <c r="AU31" s="108">
        <f t="shared" si="9"/>
        <v>0</v>
      </c>
      <c r="AV31" s="108">
        <f t="shared" si="9"/>
        <v>1472</v>
      </c>
      <c r="AW31" s="108">
        <f t="shared" si="9"/>
        <v>0</v>
      </c>
      <c r="AX31" s="108">
        <f t="shared" si="9"/>
        <v>0</v>
      </c>
      <c r="AY31" s="108">
        <f t="shared" si="9"/>
        <v>0</v>
      </c>
      <c r="AZ31" s="108">
        <f t="shared" si="9"/>
        <v>0</v>
      </c>
      <c r="BA31" s="108">
        <f t="shared" si="9"/>
        <v>0</v>
      </c>
      <c r="BB31" s="108">
        <f t="shared" si="9"/>
        <v>0</v>
      </c>
      <c r="BC31" s="108">
        <f t="shared" si="9"/>
        <v>0</v>
      </c>
      <c r="BD31" s="108">
        <f t="shared" si="9"/>
        <v>0</v>
      </c>
      <c r="BE31" s="108">
        <f t="shared" si="9"/>
        <v>0</v>
      </c>
      <c r="BF31" s="108">
        <f t="shared" si="9"/>
        <v>0</v>
      </c>
      <c r="BG31" s="108">
        <f t="shared" si="9"/>
        <v>912</v>
      </c>
      <c r="BH31" s="108">
        <f t="shared" si="9"/>
        <v>0</v>
      </c>
      <c r="BI31" s="108">
        <f t="shared" si="9"/>
        <v>0</v>
      </c>
      <c r="BJ31" s="108">
        <f t="shared" si="9"/>
        <v>0</v>
      </c>
      <c r="BK31" s="108">
        <f t="shared" si="9"/>
        <v>0</v>
      </c>
      <c r="BL31" s="108">
        <f t="shared" si="9"/>
        <v>0</v>
      </c>
      <c r="BM31" s="108">
        <f t="shared" si="9"/>
        <v>0</v>
      </c>
      <c r="BN31" s="108">
        <f t="shared" si="9"/>
        <v>0</v>
      </c>
      <c r="BO31" s="108">
        <f t="shared" si="9"/>
        <v>0</v>
      </c>
      <c r="BP31" s="108">
        <f t="shared" si="9"/>
        <v>0</v>
      </c>
      <c r="BQ31" s="108">
        <f t="shared" si="9"/>
        <v>0</v>
      </c>
      <c r="BR31" s="108">
        <f t="shared" si="9"/>
        <v>348</v>
      </c>
      <c r="BS31" s="108">
        <f aca="true" t="shared" si="10" ref="BS31:CD31">SUM(BS32:BS35)</f>
        <v>0</v>
      </c>
      <c r="BT31" s="108">
        <f t="shared" si="10"/>
        <v>0</v>
      </c>
      <c r="BU31" s="108">
        <f t="shared" si="10"/>
        <v>114</v>
      </c>
      <c r="BV31" s="108">
        <f t="shared" si="10"/>
        <v>54</v>
      </c>
      <c r="BW31" s="108">
        <f t="shared" si="10"/>
        <v>60</v>
      </c>
      <c r="BX31" s="108">
        <f t="shared" si="10"/>
        <v>0</v>
      </c>
      <c r="BY31" s="108">
        <f t="shared" si="10"/>
        <v>0</v>
      </c>
      <c r="BZ31" s="108">
        <f t="shared" si="10"/>
        <v>0</v>
      </c>
      <c r="CA31" s="108">
        <f t="shared" si="10"/>
        <v>0</v>
      </c>
      <c r="CB31" s="108">
        <f t="shared" si="10"/>
        <v>0</v>
      </c>
      <c r="CC31" s="108" t="e">
        <f t="shared" si="10"/>
        <v>#REF!</v>
      </c>
      <c r="CD31" s="108">
        <f t="shared" si="10"/>
        <v>120</v>
      </c>
      <c r="CE31" s="108">
        <f>SUM(CE32:CE35)</f>
        <v>88</v>
      </c>
      <c r="CF31" s="163"/>
    </row>
    <row r="32" spans="1:84" s="63" customFormat="1" ht="38.25">
      <c r="A32" s="98" t="s">
        <v>73</v>
      </c>
      <c r="B32" s="78" t="s">
        <v>432</v>
      </c>
      <c r="C32" s="168"/>
      <c r="D32" s="190">
        <v>2</v>
      </c>
      <c r="E32" s="77"/>
      <c r="F32" s="77"/>
      <c r="G32" s="203">
        <v>118</v>
      </c>
      <c r="H32" s="203">
        <v>16</v>
      </c>
      <c r="I32" s="203">
        <v>102</v>
      </c>
      <c r="J32" s="203">
        <v>42</v>
      </c>
      <c r="K32" s="203">
        <v>40</v>
      </c>
      <c r="L32" s="203">
        <v>0</v>
      </c>
      <c r="M32" s="203">
        <v>20</v>
      </c>
      <c r="N32" s="203">
        <v>0</v>
      </c>
      <c r="O32" s="213">
        <v>0</v>
      </c>
      <c r="P32" s="103">
        <v>936</v>
      </c>
      <c r="Q32" s="103" t="e">
        <f>Q33+Q41+Q49+Q56+#REF!</f>
        <v>#REF!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 t="e">
        <f>CC33+CC41+CC49+CC56+#REF!</f>
        <v>#REF!</v>
      </c>
      <c r="CD32" s="203">
        <v>72</v>
      </c>
      <c r="CE32" s="203">
        <f>G32-CD32</f>
        <v>46</v>
      </c>
      <c r="CF32" s="272"/>
    </row>
    <row r="33" spans="1:84" s="180" customFormat="1" ht="12.75">
      <c r="A33" s="98" t="s">
        <v>140</v>
      </c>
      <c r="B33" s="78" t="s">
        <v>3</v>
      </c>
      <c r="C33" s="168"/>
      <c r="D33" s="190">
        <v>2</v>
      </c>
      <c r="E33" s="77"/>
      <c r="F33" s="77"/>
      <c r="G33" s="203">
        <v>36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13">
        <v>36</v>
      </c>
      <c r="P33" s="108">
        <v>144</v>
      </c>
      <c r="Q33" s="108" t="e">
        <f>SUM(Q34:Q40)</f>
        <v>#REF!</v>
      </c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D33" s="203">
        <v>36</v>
      </c>
      <c r="CE33" s="203">
        <f>G33-CD33</f>
        <v>0</v>
      </c>
      <c r="CF33" s="273"/>
    </row>
    <row r="34" spans="1:84" s="89" customFormat="1" ht="25.5">
      <c r="A34" s="98" t="s">
        <v>93</v>
      </c>
      <c r="B34" s="93" t="s">
        <v>215</v>
      </c>
      <c r="C34" s="168"/>
      <c r="D34" s="190">
        <v>2</v>
      </c>
      <c r="E34" s="77"/>
      <c r="F34" s="77"/>
      <c r="G34" s="203">
        <v>36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13">
        <v>36</v>
      </c>
      <c r="P34" s="103">
        <f aca="true" t="shared" si="11" ref="P34:CA34">P35+P41+P47+P55</f>
        <v>1224</v>
      </c>
      <c r="Q34" s="103" t="e">
        <f t="shared" si="11"/>
        <v>#REF!</v>
      </c>
      <c r="R34" s="103">
        <f t="shared" si="11"/>
        <v>0</v>
      </c>
      <c r="S34" s="103">
        <f t="shared" si="11"/>
        <v>0</v>
      </c>
      <c r="T34" s="103">
        <f t="shared" si="11"/>
        <v>0</v>
      </c>
      <c r="U34" s="103">
        <f t="shared" si="11"/>
        <v>0</v>
      </c>
      <c r="V34" s="103">
        <f t="shared" si="11"/>
        <v>0</v>
      </c>
      <c r="W34" s="103">
        <f t="shared" si="11"/>
        <v>0</v>
      </c>
      <c r="X34" s="103">
        <f t="shared" si="11"/>
        <v>0</v>
      </c>
      <c r="Y34" s="103">
        <f t="shared" si="11"/>
        <v>0</v>
      </c>
      <c r="Z34" s="103">
        <f t="shared" si="11"/>
        <v>0</v>
      </c>
      <c r="AA34" s="103">
        <f t="shared" si="11"/>
        <v>0</v>
      </c>
      <c r="AB34" s="103">
        <f t="shared" si="11"/>
        <v>432</v>
      </c>
      <c r="AC34" s="103">
        <f t="shared" si="11"/>
        <v>0</v>
      </c>
      <c r="AD34" s="103">
        <f t="shared" si="11"/>
        <v>0</v>
      </c>
      <c r="AE34" s="103">
        <f t="shared" si="11"/>
        <v>0</v>
      </c>
      <c r="AF34" s="103">
        <f t="shared" si="11"/>
        <v>0</v>
      </c>
      <c r="AG34" s="103">
        <f t="shared" si="11"/>
        <v>0</v>
      </c>
      <c r="AH34" s="103">
        <f t="shared" si="11"/>
        <v>0</v>
      </c>
      <c r="AI34" s="103">
        <f t="shared" si="11"/>
        <v>0</v>
      </c>
      <c r="AJ34" s="103">
        <f t="shared" si="11"/>
        <v>0</v>
      </c>
      <c r="AK34" s="103">
        <f t="shared" si="11"/>
        <v>432</v>
      </c>
      <c r="AL34" s="103">
        <f t="shared" si="11"/>
        <v>0</v>
      </c>
      <c r="AM34" s="103">
        <f t="shared" si="11"/>
        <v>56</v>
      </c>
      <c r="AN34" s="103">
        <f t="shared" si="11"/>
        <v>152</v>
      </c>
      <c r="AO34" s="103">
        <f t="shared" si="11"/>
        <v>0</v>
      </c>
      <c r="AP34" s="103">
        <f t="shared" si="11"/>
        <v>0</v>
      </c>
      <c r="AQ34" s="103">
        <f t="shared" si="11"/>
        <v>0</v>
      </c>
      <c r="AR34" s="103">
        <f t="shared" si="11"/>
        <v>0</v>
      </c>
      <c r="AS34" s="103">
        <f t="shared" si="11"/>
        <v>0</v>
      </c>
      <c r="AT34" s="103">
        <f t="shared" si="11"/>
        <v>0</v>
      </c>
      <c r="AU34" s="103">
        <f t="shared" si="11"/>
        <v>0</v>
      </c>
      <c r="AV34" s="103">
        <f t="shared" si="11"/>
        <v>896</v>
      </c>
      <c r="AW34" s="103">
        <f t="shared" si="11"/>
        <v>0</v>
      </c>
      <c r="AX34" s="103">
        <f t="shared" si="11"/>
        <v>0</v>
      </c>
      <c r="AY34" s="103">
        <f t="shared" si="11"/>
        <v>0</v>
      </c>
      <c r="AZ34" s="103">
        <f t="shared" si="11"/>
        <v>0</v>
      </c>
      <c r="BA34" s="103">
        <f t="shared" si="11"/>
        <v>0</v>
      </c>
      <c r="BB34" s="103">
        <f t="shared" si="11"/>
        <v>0</v>
      </c>
      <c r="BC34" s="103">
        <f t="shared" si="11"/>
        <v>0</v>
      </c>
      <c r="BD34" s="103">
        <f t="shared" si="11"/>
        <v>0</v>
      </c>
      <c r="BE34" s="103">
        <f t="shared" si="11"/>
        <v>0</v>
      </c>
      <c r="BF34" s="103">
        <f t="shared" si="11"/>
        <v>0</v>
      </c>
      <c r="BG34" s="103">
        <f t="shared" si="11"/>
        <v>656</v>
      </c>
      <c r="BH34" s="103">
        <f t="shared" si="11"/>
        <v>0</v>
      </c>
      <c r="BI34" s="103">
        <f t="shared" si="11"/>
        <v>0</v>
      </c>
      <c r="BJ34" s="103">
        <f t="shared" si="11"/>
        <v>0</v>
      </c>
      <c r="BK34" s="103">
        <f t="shared" si="11"/>
        <v>0</v>
      </c>
      <c r="BL34" s="103">
        <f t="shared" si="11"/>
        <v>0</v>
      </c>
      <c r="BM34" s="103">
        <f t="shared" si="11"/>
        <v>0</v>
      </c>
      <c r="BN34" s="103">
        <f t="shared" si="11"/>
        <v>0</v>
      </c>
      <c r="BO34" s="103">
        <f t="shared" si="11"/>
        <v>0</v>
      </c>
      <c r="BP34" s="103">
        <f t="shared" si="11"/>
        <v>0</v>
      </c>
      <c r="BQ34" s="103">
        <f t="shared" si="11"/>
        <v>0</v>
      </c>
      <c r="BR34" s="103">
        <f t="shared" si="11"/>
        <v>240</v>
      </c>
      <c r="BS34" s="103">
        <f t="shared" si="11"/>
        <v>0</v>
      </c>
      <c r="BT34" s="103">
        <f t="shared" si="11"/>
        <v>0</v>
      </c>
      <c r="BU34" s="103">
        <f t="shared" si="11"/>
        <v>114</v>
      </c>
      <c r="BV34" s="103">
        <f t="shared" si="11"/>
        <v>54</v>
      </c>
      <c r="BW34" s="103">
        <f t="shared" si="11"/>
        <v>60</v>
      </c>
      <c r="BX34" s="103">
        <f t="shared" si="11"/>
        <v>0</v>
      </c>
      <c r="BY34" s="103">
        <f t="shared" si="11"/>
        <v>0</v>
      </c>
      <c r="BZ34" s="103">
        <f t="shared" si="11"/>
        <v>0</v>
      </c>
      <c r="CA34" s="103">
        <f t="shared" si="11"/>
        <v>0</v>
      </c>
      <c r="CB34" s="103">
        <f>CB35+CB41+CB47+CB55</f>
        <v>0</v>
      </c>
      <c r="CC34" s="103">
        <f>CC35+CC41+CC47+CC55</f>
        <v>0</v>
      </c>
      <c r="CD34" s="203">
        <f>CM34+CW34+DG34+DQ34+EB34+EM34</f>
        <v>0</v>
      </c>
      <c r="CE34" s="203">
        <f>G34-CD34</f>
        <v>36</v>
      </c>
      <c r="CF34" s="163"/>
    </row>
    <row r="35" spans="1:84" s="89" customFormat="1" ht="25.5">
      <c r="A35" s="98" t="s">
        <v>356</v>
      </c>
      <c r="B35" s="93" t="s">
        <v>357</v>
      </c>
      <c r="C35" s="168"/>
      <c r="D35" s="190"/>
      <c r="E35" s="77"/>
      <c r="F35" s="77">
        <v>2</v>
      </c>
      <c r="G35" s="203">
        <v>18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18</v>
      </c>
      <c r="O35" s="213">
        <v>0</v>
      </c>
      <c r="P35" s="108">
        <f aca="true" t="shared" si="12" ref="P35:BS35">SUM(P36:P40)</f>
        <v>576</v>
      </c>
      <c r="Q35" s="108">
        <f t="shared" si="12"/>
        <v>576</v>
      </c>
      <c r="R35" s="108">
        <f t="shared" si="12"/>
        <v>0</v>
      </c>
      <c r="S35" s="108">
        <f t="shared" si="12"/>
        <v>0</v>
      </c>
      <c r="T35" s="108">
        <f t="shared" si="12"/>
        <v>0</v>
      </c>
      <c r="U35" s="108">
        <f t="shared" si="12"/>
        <v>0</v>
      </c>
      <c r="V35" s="108">
        <f t="shared" si="12"/>
        <v>0</v>
      </c>
      <c r="W35" s="108">
        <f t="shared" si="12"/>
        <v>0</v>
      </c>
      <c r="X35" s="108">
        <f t="shared" si="12"/>
        <v>0</v>
      </c>
      <c r="Y35" s="108">
        <f t="shared" si="12"/>
        <v>0</v>
      </c>
      <c r="Z35" s="108">
        <f t="shared" si="12"/>
        <v>0</v>
      </c>
      <c r="AA35" s="108">
        <f t="shared" si="12"/>
        <v>0</v>
      </c>
      <c r="AB35" s="108">
        <f t="shared" si="12"/>
        <v>288</v>
      </c>
      <c r="AC35" s="108">
        <f t="shared" si="12"/>
        <v>0</v>
      </c>
      <c r="AD35" s="108">
        <f t="shared" si="12"/>
        <v>0</v>
      </c>
      <c r="AE35" s="108">
        <f t="shared" si="12"/>
        <v>0</v>
      </c>
      <c r="AF35" s="108">
        <f t="shared" si="12"/>
        <v>0</v>
      </c>
      <c r="AG35" s="108">
        <f t="shared" si="12"/>
        <v>0</v>
      </c>
      <c r="AH35" s="108">
        <f t="shared" si="12"/>
        <v>0</v>
      </c>
      <c r="AI35" s="108">
        <f t="shared" si="12"/>
        <v>0</v>
      </c>
      <c r="AJ35" s="108">
        <f t="shared" si="12"/>
        <v>0</v>
      </c>
      <c r="AK35" s="108">
        <f t="shared" si="12"/>
        <v>288</v>
      </c>
      <c r="AL35" s="108">
        <f t="shared" si="12"/>
        <v>0</v>
      </c>
      <c r="AM35" s="108">
        <f t="shared" si="12"/>
        <v>28</v>
      </c>
      <c r="AN35" s="108">
        <f t="shared" si="12"/>
        <v>76</v>
      </c>
      <c r="AO35" s="108">
        <f t="shared" si="12"/>
        <v>0</v>
      </c>
      <c r="AP35" s="108">
        <f t="shared" si="12"/>
        <v>0</v>
      </c>
      <c r="AQ35" s="108">
        <f t="shared" si="12"/>
        <v>0</v>
      </c>
      <c r="AR35" s="108">
        <f t="shared" si="12"/>
        <v>0</v>
      </c>
      <c r="AS35" s="108">
        <f t="shared" si="12"/>
        <v>0</v>
      </c>
      <c r="AT35" s="108">
        <f t="shared" si="12"/>
        <v>0</v>
      </c>
      <c r="AU35" s="108">
        <f t="shared" si="12"/>
        <v>0</v>
      </c>
      <c r="AV35" s="108">
        <f t="shared" si="12"/>
        <v>576</v>
      </c>
      <c r="AW35" s="108">
        <f t="shared" si="12"/>
        <v>0</v>
      </c>
      <c r="AX35" s="108">
        <f t="shared" si="12"/>
        <v>0</v>
      </c>
      <c r="AY35" s="108">
        <f t="shared" si="12"/>
        <v>0</v>
      </c>
      <c r="AZ35" s="108">
        <f t="shared" si="12"/>
        <v>0</v>
      </c>
      <c r="BA35" s="108">
        <f t="shared" si="12"/>
        <v>0</v>
      </c>
      <c r="BB35" s="108">
        <f t="shared" si="12"/>
        <v>0</v>
      </c>
      <c r="BC35" s="108">
        <f t="shared" si="12"/>
        <v>0</v>
      </c>
      <c r="BD35" s="108">
        <f t="shared" si="12"/>
        <v>0</v>
      </c>
      <c r="BE35" s="108">
        <f t="shared" si="12"/>
        <v>0</v>
      </c>
      <c r="BF35" s="108">
        <f t="shared" si="12"/>
        <v>0</v>
      </c>
      <c r="BG35" s="108">
        <f t="shared" si="12"/>
        <v>256</v>
      </c>
      <c r="BH35" s="108">
        <f t="shared" si="12"/>
        <v>0</v>
      </c>
      <c r="BI35" s="108">
        <f t="shared" si="12"/>
        <v>0</v>
      </c>
      <c r="BJ35" s="108">
        <f t="shared" si="12"/>
        <v>0</v>
      </c>
      <c r="BK35" s="108">
        <f t="shared" si="12"/>
        <v>0</v>
      </c>
      <c r="BL35" s="108">
        <f t="shared" si="12"/>
        <v>0</v>
      </c>
      <c r="BM35" s="108">
        <f t="shared" si="12"/>
        <v>0</v>
      </c>
      <c r="BN35" s="108">
        <f t="shared" si="12"/>
        <v>0</v>
      </c>
      <c r="BO35" s="108">
        <f t="shared" si="12"/>
        <v>0</v>
      </c>
      <c r="BP35" s="108">
        <f t="shared" si="12"/>
        <v>0</v>
      </c>
      <c r="BQ35" s="108">
        <f t="shared" si="12"/>
        <v>0</v>
      </c>
      <c r="BR35" s="108">
        <f t="shared" si="12"/>
        <v>108</v>
      </c>
      <c r="BS35" s="108">
        <f t="shared" si="12"/>
        <v>0</v>
      </c>
      <c r="BT35" s="108">
        <f aca="true" t="shared" si="13" ref="BT35:CC35">SUM(BT36:BT40)</f>
        <v>0</v>
      </c>
      <c r="BU35" s="108">
        <f t="shared" si="13"/>
        <v>0</v>
      </c>
      <c r="BV35" s="108">
        <f t="shared" si="13"/>
        <v>0</v>
      </c>
      <c r="BW35" s="108">
        <f t="shared" si="13"/>
        <v>0</v>
      </c>
      <c r="BX35" s="108">
        <f t="shared" si="13"/>
        <v>0</v>
      </c>
      <c r="BY35" s="108">
        <f t="shared" si="13"/>
        <v>0</v>
      </c>
      <c r="BZ35" s="108">
        <f t="shared" si="13"/>
        <v>0</v>
      </c>
      <c r="CA35" s="108">
        <f t="shared" si="13"/>
        <v>0</v>
      </c>
      <c r="CB35" s="108">
        <f t="shared" si="13"/>
        <v>0</v>
      </c>
      <c r="CC35" s="108">
        <f t="shared" si="13"/>
        <v>0</v>
      </c>
      <c r="CD35" s="203">
        <v>12</v>
      </c>
      <c r="CE35" s="203">
        <f>G35-CD35</f>
        <v>6</v>
      </c>
      <c r="CF35" s="163"/>
    </row>
    <row r="36" spans="1:84" s="89" customFormat="1" ht="76.5">
      <c r="A36" s="99" t="s">
        <v>74</v>
      </c>
      <c r="B36" s="166" t="s">
        <v>340</v>
      </c>
      <c r="C36" s="167"/>
      <c r="D36" s="191"/>
      <c r="E36" s="101"/>
      <c r="F36" s="101"/>
      <c r="G36" s="103">
        <f aca="true" t="shared" si="14" ref="G36:BR36">SUM(G37:G41)</f>
        <v>259</v>
      </c>
      <c r="H36" s="103">
        <f t="shared" si="14"/>
        <v>33</v>
      </c>
      <c r="I36" s="103">
        <f t="shared" si="14"/>
        <v>136</v>
      </c>
      <c r="J36" s="103">
        <f t="shared" si="14"/>
        <v>78</v>
      </c>
      <c r="K36" s="103">
        <f t="shared" si="14"/>
        <v>58</v>
      </c>
      <c r="L36" s="103">
        <f t="shared" si="14"/>
        <v>0</v>
      </c>
      <c r="M36" s="103">
        <f t="shared" si="14"/>
        <v>0</v>
      </c>
      <c r="N36" s="103">
        <f t="shared" si="14"/>
        <v>18</v>
      </c>
      <c r="O36" s="103">
        <f t="shared" si="14"/>
        <v>72</v>
      </c>
      <c r="P36" s="103">
        <f t="shared" si="14"/>
        <v>432</v>
      </c>
      <c r="Q36" s="103">
        <f t="shared" si="14"/>
        <v>432</v>
      </c>
      <c r="R36" s="103">
        <f t="shared" si="14"/>
        <v>0</v>
      </c>
      <c r="S36" s="103">
        <f t="shared" si="14"/>
        <v>0</v>
      </c>
      <c r="T36" s="103">
        <f t="shared" si="14"/>
        <v>0</v>
      </c>
      <c r="U36" s="103">
        <f t="shared" si="14"/>
        <v>0</v>
      </c>
      <c r="V36" s="103">
        <f t="shared" si="14"/>
        <v>0</v>
      </c>
      <c r="W36" s="103">
        <f t="shared" si="14"/>
        <v>0</v>
      </c>
      <c r="X36" s="103">
        <f t="shared" si="14"/>
        <v>0</v>
      </c>
      <c r="Y36" s="103">
        <f t="shared" si="14"/>
        <v>0</v>
      </c>
      <c r="Z36" s="103">
        <f t="shared" si="14"/>
        <v>0</v>
      </c>
      <c r="AA36" s="103">
        <f t="shared" si="14"/>
        <v>0</v>
      </c>
      <c r="AB36" s="103">
        <f t="shared" si="14"/>
        <v>216</v>
      </c>
      <c r="AC36" s="103">
        <f t="shared" si="14"/>
        <v>0</v>
      </c>
      <c r="AD36" s="103">
        <f t="shared" si="14"/>
        <v>0</v>
      </c>
      <c r="AE36" s="103">
        <f t="shared" si="14"/>
        <v>0</v>
      </c>
      <c r="AF36" s="103">
        <f t="shared" si="14"/>
        <v>0</v>
      </c>
      <c r="AG36" s="103">
        <f t="shared" si="14"/>
        <v>0</v>
      </c>
      <c r="AH36" s="103">
        <f t="shared" si="14"/>
        <v>0</v>
      </c>
      <c r="AI36" s="103">
        <f t="shared" si="14"/>
        <v>0</v>
      </c>
      <c r="AJ36" s="103">
        <f t="shared" si="14"/>
        <v>0</v>
      </c>
      <c r="AK36" s="103">
        <f t="shared" si="14"/>
        <v>216</v>
      </c>
      <c r="AL36" s="103">
        <f t="shared" si="14"/>
        <v>0</v>
      </c>
      <c r="AM36" s="103">
        <f t="shared" si="14"/>
        <v>28</v>
      </c>
      <c r="AN36" s="103">
        <f t="shared" si="14"/>
        <v>76</v>
      </c>
      <c r="AO36" s="103">
        <f t="shared" si="14"/>
        <v>0</v>
      </c>
      <c r="AP36" s="103">
        <f t="shared" si="14"/>
        <v>0</v>
      </c>
      <c r="AQ36" s="103">
        <f t="shared" si="14"/>
        <v>0</v>
      </c>
      <c r="AR36" s="103">
        <f t="shared" si="14"/>
        <v>0</v>
      </c>
      <c r="AS36" s="103">
        <f t="shared" si="14"/>
        <v>0</v>
      </c>
      <c r="AT36" s="103">
        <f t="shared" si="14"/>
        <v>0</v>
      </c>
      <c r="AU36" s="103">
        <f t="shared" si="14"/>
        <v>0</v>
      </c>
      <c r="AV36" s="103">
        <f t="shared" si="14"/>
        <v>448</v>
      </c>
      <c r="AW36" s="103">
        <f t="shared" si="14"/>
        <v>0</v>
      </c>
      <c r="AX36" s="103">
        <f t="shared" si="14"/>
        <v>0</v>
      </c>
      <c r="AY36" s="103">
        <f t="shared" si="14"/>
        <v>0</v>
      </c>
      <c r="AZ36" s="103">
        <f t="shared" si="14"/>
        <v>0</v>
      </c>
      <c r="BA36" s="103">
        <f t="shared" si="14"/>
        <v>0</v>
      </c>
      <c r="BB36" s="103">
        <f t="shared" si="14"/>
        <v>0</v>
      </c>
      <c r="BC36" s="103">
        <f t="shared" si="14"/>
        <v>0</v>
      </c>
      <c r="BD36" s="103">
        <f t="shared" si="14"/>
        <v>0</v>
      </c>
      <c r="BE36" s="103">
        <f t="shared" si="14"/>
        <v>0</v>
      </c>
      <c r="BF36" s="103">
        <f t="shared" si="14"/>
        <v>0</v>
      </c>
      <c r="BG36" s="103">
        <f t="shared" si="14"/>
        <v>256</v>
      </c>
      <c r="BH36" s="103">
        <f t="shared" si="14"/>
        <v>0</v>
      </c>
      <c r="BI36" s="103">
        <f t="shared" si="14"/>
        <v>0</v>
      </c>
      <c r="BJ36" s="103">
        <f t="shared" si="14"/>
        <v>0</v>
      </c>
      <c r="BK36" s="103">
        <f t="shared" si="14"/>
        <v>0</v>
      </c>
      <c r="BL36" s="103">
        <f t="shared" si="14"/>
        <v>0</v>
      </c>
      <c r="BM36" s="103">
        <f t="shared" si="14"/>
        <v>0</v>
      </c>
      <c r="BN36" s="103">
        <f t="shared" si="14"/>
        <v>0</v>
      </c>
      <c r="BO36" s="103">
        <f t="shared" si="14"/>
        <v>0</v>
      </c>
      <c r="BP36" s="103">
        <f t="shared" si="14"/>
        <v>0</v>
      </c>
      <c r="BQ36" s="103">
        <f t="shared" si="14"/>
        <v>0</v>
      </c>
      <c r="BR36" s="103">
        <f t="shared" si="14"/>
        <v>108</v>
      </c>
      <c r="BS36" s="103">
        <f aca="true" t="shared" si="15" ref="BS36:CD36">SUM(BS37:BS41)</f>
        <v>0</v>
      </c>
      <c r="BT36" s="103">
        <f t="shared" si="15"/>
        <v>0</v>
      </c>
      <c r="BU36" s="103">
        <f t="shared" si="15"/>
        <v>0</v>
      </c>
      <c r="BV36" s="103">
        <f t="shared" si="15"/>
        <v>0</v>
      </c>
      <c r="BW36" s="103">
        <f t="shared" si="15"/>
        <v>0</v>
      </c>
      <c r="BX36" s="103">
        <f t="shared" si="15"/>
        <v>0</v>
      </c>
      <c r="BY36" s="103">
        <f t="shared" si="15"/>
        <v>0</v>
      </c>
      <c r="BZ36" s="103">
        <f t="shared" si="15"/>
        <v>0</v>
      </c>
      <c r="CA36" s="103">
        <f t="shared" si="15"/>
        <v>0</v>
      </c>
      <c r="CB36" s="103">
        <f t="shared" si="15"/>
        <v>0</v>
      </c>
      <c r="CC36" s="103">
        <f t="shared" si="15"/>
        <v>0</v>
      </c>
      <c r="CD36" s="103">
        <f t="shared" si="15"/>
        <v>268</v>
      </c>
      <c r="CE36" s="103">
        <f>SUM(CE37:CE41)</f>
        <v>93</v>
      </c>
      <c r="CF36" s="163"/>
    </row>
    <row r="37" spans="1:84" s="179" customFormat="1" ht="51">
      <c r="A37" s="98" t="s">
        <v>75</v>
      </c>
      <c r="B37" s="78" t="s">
        <v>433</v>
      </c>
      <c r="C37" s="168"/>
      <c r="D37" s="190"/>
      <c r="E37" s="77"/>
      <c r="F37" s="77"/>
      <c r="G37" s="203">
        <v>102</v>
      </c>
      <c r="H37" s="203">
        <v>17</v>
      </c>
      <c r="I37" s="203">
        <v>85</v>
      </c>
      <c r="J37" s="203">
        <v>49</v>
      </c>
      <c r="K37" s="203">
        <v>36</v>
      </c>
      <c r="L37" s="203">
        <v>0</v>
      </c>
      <c r="M37" s="203">
        <v>0</v>
      </c>
      <c r="N37" s="203">
        <v>0</v>
      </c>
      <c r="O37" s="213">
        <v>0</v>
      </c>
      <c r="P37" s="221">
        <v>0</v>
      </c>
      <c r="Q37" s="203">
        <f>AA37+AK37+AT37+BE37</f>
        <v>0</v>
      </c>
      <c r="R37" s="80"/>
      <c r="S37" s="80"/>
      <c r="T37" s="80"/>
      <c r="U37" s="80"/>
      <c r="V37" s="80"/>
      <c r="W37" s="80"/>
      <c r="X37" s="80"/>
      <c r="Y37" s="80"/>
      <c r="Z37" s="178"/>
      <c r="AA37" s="80"/>
      <c r="AB37" s="80"/>
      <c r="AC37" s="80"/>
      <c r="AD37" s="80"/>
      <c r="AE37" s="80"/>
      <c r="AF37" s="80"/>
      <c r="AG37" s="80"/>
      <c r="AH37" s="80"/>
      <c r="AI37" s="80"/>
      <c r="AJ37" s="178"/>
      <c r="AK37" s="80"/>
      <c r="AL37" s="80"/>
      <c r="AM37" s="80"/>
      <c r="AN37" s="80"/>
      <c r="AO37" s="80"/>
      <c r="AP37" s="80"/>
      <c r="AQ37" s="80"/>
      <c r="AR37" s="80"/>
      <c r="AS37" s="178"/>
      <c r="AT37" s="80"/>
      <c r="AU37" s="96"/>
      <c r="AV37" s="183">
        <v>56</v>
      </c>
      <c r="AW37" s="80"/>
      <c r="AX37" s="80"/>
      <c r="AY37" s="80"/>
      <c r="AZ37" s="80"/>
      <c r="BA37" s="80"/>
      <c r="BB37" s="80"/>
      <c r="BC37" s="80"/>
      <c r="BD37" s="178"/>
      <c r="BE37" s="80"/>
      <c r="BF37" s="96"/>
      <c r="BG37" s="80"/>
      <c r="BH37" s="80"/>
      <c r="BI37" s="80"/>
      <c r="BJ37" s="80"/>
      <c r="BK37" s="80"/>
      <c r="BL37" s="80"/>
      <c r="BM37" s="86"/>
      <c r="BN37" s="86"/>
      <c r="BO37" s="79"/>
      <c r="BP37" s="86"/>
      <c r="BQ37" s="97"/>
      <c r="BR37" s="80"/>
      <c r="BS37" s="80"/>
      <c r="BT37" s="80"/>
      <c r="BU37" s="80"/>
      <c r="BV37" s="80"/>
      <c r="BW37" s="80"/>
      <c r="BX37" s="80"/>
      <c r="BY37" s="80"/>
      <c r="BZ37" s="178"/>
      <c r="CA37" s="80"/>
      <c r="CB37" s="96"/>
      <c r="CD37" s="203">
        <v>80</v>
      </c>
      <c r="CE37" s="203">
        <f>G37-CD37</f>
        <v>22</v>
      </c>
      <c r="CF37" s="270"/>
    </row>
    <row r="38" spans="1:84" s="181" customFormat="1" ht="38.25">
      <c r="A38" s="98" t="s">
        <v>320</v>
      </c>
      <c r="B38" s="78" t="s">
        <v>358</v>
      </c>
      <c r="C38" s="168"/>
      <c r="D38" s="190"/>
      <c r="E38" s="77"/>
      <c r="F38" s="77"/>
      <c r="G38" s="203">
        <v>67</v>
      </c>
      <c r="H38" s="203">
        <v>16</v>
      </c>
      <c r="I38" s="203">
        <v>51</v>
      </c>
      <c r="J38" s="203">
        <v>29</v>
      </c>
      <c r="K38" s="203">
        <v>22</v>
      </c>
      <c r="L38" s="203">
        <v>0</v>
      </c>
      <c r="M38" s="203">
        <v>0</v>
      </c>
      <c r="N38" s="203">
        <v>0</v>
      </c>
      <c r="O38" s="213">
        <v>0</v>
      </c>
      <c r="P38" s="221">
        <v>72</v>
      </c>
      <c r="Q38" s="203">
        <f>AB38+R38+AL38+AV38+BG38+BR38</f>
        <v>72</v>
      </c>
      <c r="R38" s="87"/>
      <c r="S38" s="87"/>
      <c r="T38" s="80"/>
      <c r="U38" s="80"/>
      <c r="V38" s="80"/>
      <c r="W38" s="80"/>
      <c r="X38" s="80"/>
      <c r="Y38" s="80"/>
      <c r="Z38" s="77"/>
      <c r="AA38" s="87"/>
      <c r="AB38" s="80">
        <v>72</v>
      </c>
      <c r="AC38" s="87"/>
      <c r="AD38" s="80"/>
      <c r="AE38" s="80"/>
      <c r="AF38" s="80"/>
      <c r="AG38" s="80"/>
      <c r="AH38" s="80"/>
      <c r="AI38" s="80"/>
      <c r="AJ38" s="77"/>
      <c r="AK38" s="87">
        <v>72</v>
      </c>
      <c r="AL38" s="87"/>
      <c r="AM38" s="87"/>
      <c r="AN38" s="80"/>
      <c r="AO38" s="80"/>
      <c r="AP38" s="80"/>
      <c r="AQ38" s="80"/>
      <c r="AR38" s="80"/>
      <c r="AS38" s="77"/>
      <c r="AT38" s="87"/>
      <c r="AU38" s="144"/>
      <c r="AV38" s="87"/>
      <c r="AW38" s="87"/>
      <c r="AX38" s="87"/>
      <c r="AY38" s="80"/>
      <c r="AZ38" s="80"/>
      <c r="BA38" s="80"/>
      <c r="BB38" s="80"/>
      <c r="BC38" s="80"/>
      <c r="BD38" s="77"/>
      <c r="BE38" s="87"/>
      <c r="BF38" s="144"/>
      <c r="BG38" s="87"/>
      <c r="BH38" s="87"/>
      <c r="BI38" s="87"/>
      <c r="BJ38" s="80"/>
      <c r="BK38" s="80"/>
      <c r="BL38" s="80"/>
      <c r="BM38" s="80"/>
      <c r="BN38" s="80"/>
      <c r="BO38" s="77"/>
      <c r="BP38" s="87"/>
      <c r="BQ38" s="144"/>
      <c r="BR38" s="87"/>
      <c r="BS38" s="87"/>
      <c r="BT38" s="87"/>
      <c r="BU38" s="80"/>
      <c r="BV38" s="80"/>
      <c r="BW38" s="80"/>
      <c r="BX38" s="80"/>
      <c r="BY38" s="80"/>
      <c r="BZ38" s="77"/>
      <c r="CA38" s="87"/>
      <c r="CB38" s="144"/>
      <c r="CD38" s="203">
        <v>32</v>
      </c>
      <c r="CE38" s="203">
        <f>G38-CD38</f>
        <v>35</v>
      </c>
      <c r="CF38" s="274"/>
    </row>
    <row r="39" spans="1:84" s="181" customFormat="1" ht="12.75">
      <c r="A39" s="98" t="s">
        <v>141</v>
      </c>
      <c r="B39" s="78" t="s">
        <v>268</v>
      </c>
      <c r="C39" s="168"/>
      <c r="D39" s="190">
        <v>2</v>
      </c>
      <c r="E39" s="77"/>
      <c r="F39" s="77"/>
      <c r="G39" s="203">
        <v>36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13">
        <v>36</v>
      </c>
      <c r="P39" s="221">
        <v>72</v>
      </c>
      <c r="Q39" s="203">
        <f>AB39+R39+AL39+AV39+BG39+BR39</f>
        <v>72</v>
      </c>
      <c r="R39" s="87"/>
      <c r="S39" s="87"/>
      <c r="T39" s="80"/>
      <c r="U39" s="80"/>
      <c r="V39" s="80"/>
      <c r="W39" s="80"/>
      <c r="X39" s="80"/>
      <c r="Y39" s="80"/>
      <c r="Z39" s="77"/>
      <c r="AA39" s="87"/>
      <c r="AB39" s="80"/>
      <c r="AC39" s="88"/>
      <c r="AD39" s="80"/>
      <c r="AE39" s="80"/>
      <c r="AF39" s="80"/>
      <c r="AG39" s="80"/>
      <c r="AH39" s="80"/>
      <c r="AI39" s="80"/>
      <c r="AJ39" s="77"/>
      <c r="AK39" s="88"/>
      <c r="AL39" s="88"/>
      <c r="AM39" s="88"/>
      <c r="AN39" s="80"/>
      <c r="AO39" s="80"/>
      <c r="AP39" s="80"/>
      <c r="AQ39" s="80"/>
      <c r="AR39" s="80"/>
      <c r="AS39" s="77"/>
      <c r="AT39" s="88"/>
      <c r="AU39" s="145"/>
      <c r="AV39" s="88">
        <v>72</v>
      </c>
      <c r="AW39" s="88"/>
      <c r="AX39" s="88"/>
      <c r="AY39" s="80"/>
      <c r="AZ39" s="80"/>
      <c r="BA39" s="80"/>
      <c r="BB39" s="80"/>
      <c r="BC39" s="80"/>
      <c r="BD39" s="77"/>
      <c r="BE39" s="88"/>
      <c r="BF39" s="145"/>
      <c r="BG39" s="275"/>
      <c r="BH39" s="88"/>
      <c r="BI39" s="88"/>
      <c r="BJ39" s="80"/>
      <c r="BK39" s="80"/>
      <c r="BL39" s="80"/>
      <c r="BM39" s="80"/>
      <c r="BN39" s="80"/>
      <c r="BO39" s="77"/>
      <c r="BP39" s="88"/>
      <c r="BQ39" s="145"/>
      <c r="BR39" s="88"/>
      <c r="BS39" s="88"/>
      <c r="BT39" s="88"/>
      <c r="BU39" s="80"/>
      <c r="BV39" s="80"/>
      <c r="BW39" s="80"/>
      <c r="BX39" s="80"/>
      <c r="BY39" s="80"/>
      <c r="BZ39" s="77"/>
      <c r="CA39" s="88"/>
      <c r="CB39" s="145"/>
      <c r="CD39" s="203"/>
      <c r="CE39" s="203">
        <f>G39-CD39</f>
        <v>36</v>
      </c>
      <c r="CF39" s="274"/>
    </row>
    <row r="40" spans="1:84" s="181" customFormat="1" ht="25.5">
      <c r="A40" s="98" t="s">
        <v>94</v>
      </c>
      <c r="B40" s="93" t="s">
        <v>215</v>
      </c>
      <c r="C40" s="168"/>
      <c r="D40" s="190">
        <v>2</v>
      </c>
      <c r="E40" s="77"/>
      <c r="F40" s="77"/>
      <c r="G40" s="203">
        <v>36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13">
        <v>36</v>
      </c>
      <c r="P40" s="276">
        <v>0</v>
      </c>
      <c r="Q40" s="203">
        <f>AA40+AK40+AT40+BE40</f>
        <v>0</v>
      </c>
      <c r="R40" s="88"/>
      <c r="S40" s="88"/>
      <c r="T40" s="80"/>
      <c r="U40" s="80"/>
      <c r="V40" s="80"/>
      <c r="W40" s="80"/>
      <c r="X40" s="80"/>
      <c r="Y40" s="80"/>
      <c r="Z40" s="77"/>
      <c r="AA40" s="88"/>
      <c r="AB40" s="88"/>
      <c r="AC40" s="88"/>
      <c r="AD40" s="80"/>
      <c r="AE40" s="80"/>
      <c r="AF40" s="80"/>
      <c r="AG40" s="80"/>
      <c r="AH40" s="80"/>
      <c r="AI40" s="80"/>
      <c r="AJ40" s="77"/>
      <c r="AK40" s="88"/>
      <c r="AL40" s="88"/>
      <c r="AM40" s="88"/>
      <c r="AN40" s="80"/>
      <c r="AO40" s="80"/>
      <c r="AP40" s="80"/>
      <c r="AQ40" s="80"/>
      <c r="AR40" s="80"/>
      <c r="AS40" s="77"/>
      <c r="AT40" s="88"/>
      <c r="AU40" s="145"/>
      <c r="AV40" s="88"/>
      <c r="AW40" s="88"/>
      <c r="AX40" s="88"/>
      <c r="AY40" s="80"/>
      <c r="AZ40" s="80"/>
      <c r="BA40" s="80"/>
      <c r="BB40" s="80"/>
      <c r="BC40" s="80"/>
      <c r="BD40" s="77"/>
      <c r="BE40" s="88"/>
      <c r="BF40" s="145"/>
      <c r="BG40" s="88"/>
      <c r="BH40" s="88"/>
      <c r="BI40" s="88"/>
      <c r="BJ40" s="80"/>
      <c r="BK40" s="80"/>
      <c r="BL40" s="80"/>
      <c r="BM40" s="80"/>
      <c r="BN40" s="80"/>
      <c r="BO40" s="77"/>
      <c r="BP40" s="88"/>
      <c r="BQ40" s="145"/>
      <c r="BR40" s="88"/>
      <c r="BS40" s="88"/>
      <c r="BT40" s="88"/>
      <c r="BU40" s="80"/>
      <c r="BV40" s="80"/>
      <c r="BW40" s="80"/>
      <c r="BX40" s="80"/>
      <c r="BY40" s="80"/>
      <c r="BZ40" s="77"/>
      <c r="CA40" s="88"/>
      <c r="CB40" s="145"/>
      <c r="CD40" s="203">
        <v>144</v>
      </c>
      <c r="CE40" s="203"/>
      <c r="CF40" s="274"/>
    </row>
    <row r="41" spans="1:84" s="15" customFormat="1" ht="25.5">
      <c r="A41" s="98" t="s">
        <v>359</v>
      </c>
      <c r="B41" s="93" t="s">
        <v>357</v>
      </c>
      <c r="C41" s="168"/>
      <c r="D41" s="190"/>
      <c r="E41" s="77"/>
      <c r="F41" s="77">
        <v>2</v>
      </c>
      <c r="G41" s="203">
        <v>18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18</v>
      </c>
      <c r="O41" s="213">
        <v>0</v>
      </c>
      <c r="P41" s="103">
        <f aca="true" t="shared" si="16" ref="P41:BS41">SUM(P42:P46)</f>
        <v>288</v>
      </c>
      <c r="Q41" s="103">
        <f t="shared" si="16"/>
        <v>288</v>
      </c>
      <c r="R41" s="103">
        <f t="shared" si="16"/>
        <v>0</v>
      </c>
      <c r="S41" s="103">
        <f t="shared" si="16"/>
        <v>0</v>
      </c>
      <c r="T41" s="103">
        <f t="shared" si="16"/>
        <v>0</v>
      </c>
      <c r="U41" s="103">
        <f t="shared" si="16"/>
        <v>0</v>
      </c>
      <c r="V41" s="103">
        <f t="shared" si="16"/>
        <v>0</v>
      </c>
      <c r="W41" s="103">
        <f t="shared" si="16"/>
        <v>0</v>
      </c>
      <c r="X41" s="103">
        <f t="shared" si="16"/>
        <v>0</v>
      </c>
      <c r="Y41" s="103">
        <f t="shared" si="16"/>
        <v>0</v>
      </c>
      <c r="Z41" s="103">
        <f t="shared" si="16"/>
        <v>0</v>
      </c>
      <c r="AA41" s="103">
        <f t="shared" si="16"/>
        <v>0</v>
      </c>
      <c r="AB41" s="103">
        <f t="shared" si="16"/>
        <v>144</v>
      </c>
      <c r="AC41" s="103">
        <f t="shared" si="16"/>
        <v>0</v>
      </c>
      <c r="AD41" s="103">
        <f t="shared" si="16"/>
        <v>0</v>
      </c>
      <c r="AE41" s="103">
        <f t="shared" si="16"/>
        <v>0</v>
      </c>
      <c r="AF41" s="103">
        <f t="shared" si="16"/>
        <v>0</v>
      </c>
      <c r="AG41" s="103">
        <f t="shared" si="16"/>
        <v>0</v>
      </c>
      <c r="AH41" s="103">
        <f t="shared" si="16"/>
        <v>0</v>
      </c>
      <c r="AI41" s="103">
        <f t="shared" si="16"/>
        <v>0</v>
      </c>
      <c r="AJ41" s="103">
        <f t="shared" si="16"/>
        <v>0</v>
      </c>
      <c r="AK41" s="103">
        <f t="shared" si="16"/>
        <v>144</v>
      </c>
      <c r="AL41" s="103">
        <f t="shared" si="16"/>
        <v>0</v>
      </c>
      <c r="AM41" s="103">
        <f t="shared" si="16"/>
        <v>28</v>
      </c>
      <c r="AN41" s="103">
        <f t="shared" si="16"/>
        <v>76</v>
      </c>
      <c r="AO41" s="103">
        <f t="shared" si="16"/>
        <v>0</v>
      </c>
      <c r="AP41" s="103">
        <f t="shared" si="16"/>
        <v>0</v>
      </c>
      <c r="AQ41" s="103">
        <f t="shared" si="16"/>
        <v>0</v>
      </c>
      <c r="AR41" s="103">
        <f t="shared" si="16"/>
        <v>0</v>
      </c>
      <c r="AS41" s="103">
        <f t="shared" si="16"/>
        <v>0</v>
      </c>
      <c r="AT41" s="103">
        <f t="shared" si="16"/>
        <v>0</v>
      </c>
      <c r="AU41" s="103">
        <f t="shared" si="16"/>
        <v>0</v>
      </c>
      <c r="AV41" s="103">
        <f t="shared" si="16"/>
        <v>320</v>
      </c>
      <c r="AW41" s="103">
        <f t="shared" si="16"/>
        <v>0</v>
      </c>
      <c r="AX41" s="103">
        <f t="shared" si="16"/>
        <v>0</v>
      </c>
      <c r="AY41" s="103">
        <f t="shared" si="16"/>
        <v>0</v>
      </c>
      <c r="AZ41" s="103">
        <f t="shared" si="16"/>
        <v>0</v>
      </c>
      <c r="BA41" s="103">
        <f t="shared" si="16"/>
        <v>0</v>
      </c>
      <c r="BB41" s="103">
        <f t="shared" si="16"/>
        <v>0</v>
      </c>
      <c r="BC41" s="103">
        <f t="shared" si="16"/>
        <v>0</v>
      </c>
      <c r="BD41" s="103">
        <f t="shared" si="16"/>
        <v>0</v>
      </c>
      <c r="BE41" s="103">
        <f t="shared" si="16"/>
        <v>0</v>
      </c>
      <c r="BF41" s="103">
        <f t="shared" si="16"/>
        <v>0</v>
      </c>
      <c r="BG41" s="103">
        <f t="shared" si="16"/>
        <v>256</v>
      </c>
      <c r="BH41" s="103">
        <f t="shared" si="16"/>
        <v>0</v>
      </c>
      <c r="BI41" s="103">
        <f t="shared" si="16"/>
        <v>0</v>
      </c>
      <c r="BJ41" s="103">
        <f t="shared" si="16"/>
        <v>0</v>
      </c>
      <c r="BK41" s="103">
        <f t="shared" si="16"/>
        <v>0</v>
      </c>
      <c r="BL41" s="103">
        <f t="shared" si="16"/>
        <v>0</v>
      </c>
      <c r="BM41" s="103">
        <f t="shared" si="16"/>
        <v>0</v>
      </c>
      <c r="BN41" s="103">
        <f t="shared" si="16"/>
        <v>0</v>
      </c>
      <c r="BO41" s="103">
        <f t="shared" si="16"/>
        <v>0</v>
      </c>
      <c r="BP41" s="103">
        <f t="shared" si="16"/>
        <v>0</v>
      </c>
      <c r="BQ41" s="103">
        <f t="shared" si="16"/>
        <v>0</v>
      </c>
      <c r="BR41" s="103">
        <f t="shared" si="16"/>
        <v>108</v>
      </c>
      <c r="BS41" s="103">
        <f t="shared" si="16"/>
        <v>0</v>
      </c>
      <c r="BT41" s="103">
        <f aca="true" t="shared" si="17" ref="BT41:CC41">SUM(BT42:BT46)</f>
        <v>0</v>
      </c>
      <c r="BU41" s="103">
        <f t="shared" si="17"/>
        <v>0</v>
      </c>
      <c r="BV41" s="103">
        <f t="shared" si="17"/>
        <v>0</v>
      </c>
      <c r="BW41" s="103">
        <f t="shared" si="17"/>
        <v>0</v>
      </c>
      <c r="BX41" s="103">
        <f t="shared" si="17"/>
        <v>0</v>
      </c>
      <c r="BY41" s="103">
        <f t="shared" si="17"/>
        <v>0</v>
      </c>
      <c r="BZ41" s="103">
        <f t="shared" si="17"/>
        <v>0</v>
      </c>
      <c r="CA41" s="103">
        <f t="shared" si="17"/>
        <v>0</v>
      </c>
      <c r="CB41" s="103">
        <f t="shared" si="17"/>
        <v>0</v>
      </c>
      <c r="CC41" s="103">
        <f t="shared" si="17"/>
        <v>0</v>
      </c>
      <c r="CD41" s="203">
        <v>12</v>
      </c>
      <c r="CE41" s="203"/>
      <c r="CF41" s="277"/>
    </row>
    <row r="42" spans="1:84" s="181" customFormat="1" ht="38.25">
      <c r="A42" s="99" t="s">
        <v>76</v>
      </c>
      <c r="B42" s="166" t="s">
        <v>400</v>
      </c>
      <c r="C42" s="167"/>
      <c r="D42" s="191"/>
      <c r="E42" s="101"/>
      <c r="F42" s="101"/>
      <c r="G42" s="103">
        <f aca="true" t="shared" si="18" ref="G42:BR42">SUM(G43:G46)</f>
        <v>205</v>
      </c>
      <c r="H42" s="103">
        <f t="shared" si="18"/>
        <v>40</v>
      </c>
      <c r="I42" s="103">
        <f t="shared" si="18"/>
        <v>75</v>
      </c>
      <c r="J42" s="103">
        <f t="shared" si="18"/>
        <v>28</v>
      </c>
      <c r="K42" s="103">
        <f t="shared" si="18"/>
        <v>47</v>
      </c>
      <c r="L42" s="103">
        <f t="shared" si="18"/>
        <v>0</v>
      </c>
      <c r="M42" s="103">
        <f t="shared" si="18"/>
        <v>0</v>
      </c>
      <c r="N42" s="103">
        <f t="shared" si="18"/>
        <v>18</v>
      </c>
      <c r="O42" s="103">
        <f t="shared" si="18"/>
        <v>72</v>
      </c>
      <c r="P42" s="103">
        <f t="shared" si="18"/>
        <v>144</v>
      </c>
      <c r="Q42" s="103">
        <f t="shared" si="18"/>
        <v>144</v>
      </c>
      <c r="R42" s="103">
        <f t="shared" si="18"/>
        <v>0</v>
      </c>
      <c r="S42" s="103">
        <f t="shared" si="18"/>
        <v>0</v>
      </c>
      <c r="T42" s="103">
        <f t="shared" si="18"/>
        <v>0</v>
      </c>
      <c r="U42" s="103">
        <f t="shared" si="18"/>
        <v>0</v>
      </c>
      <c r="V42" s="103">
        <f t="shared" si="18"/>
        <v>0</v>
      </c>
      <c r="W42" s="103">
        <f t="shared" si="18"/>
        <v>0</v>
      </c>
      <c r="X42" s="103">
        <f t="shared" si="18"/>
        <v>0</v>
      </c>
      <c r="Y42" s="103">
        <f t="shared" si="18"/>
        <v>0</v>
      </c>
      <c r="Z42" s="103">
        <f t="shared" si="18"/>
        <v>0</v>
      </c>
      <c r="AA42" s="103">
        <f t="shared" si="18"/>
        <v>0</v>
      </c>
      <c r="AB42" s="103">
        <f t="shared" si="18"/>
        <v>72</v>
      </c>
      <c r="AC42" s="103">
        <f t="shared" si="18"/>
        <v>0</v>
      </c>
      <c r="AD42" s="103">
        <f t="shared" si="18"/>
        <v>0</v>
      </c>
      <c r="AE42" s="103">
        <f t="shared" si="18"/>
        <v>0</v>
      </c>
      <c r="AF42" s="103">
        <f t="shared" si="18"/>
        <v>0</v>
      </c>
      <c r="AG42" s="103">
        <f t="shared" si="18"/>
        <v>0</v>
      </c>
      <c r="AH42" s="103">
        <f t="shared" si="18"/>
        <v>0</v>
      </c>
      <c r="AI42" s="103">
        <f t="shared" si="18"/>
        <v>0</v>
      </c>
      <c r="AJ42" s="103">
        <f t="shared" si="18"/>
        <v>0</v>
      </c>
      <c r="AK42" s="103">
        <f t="shared" si="18"/>
        <v>72</v>
      </c>
      <c r="AL42" s="103">
        <f t="shared" si="18"/>
        <v>0</v>
      </c>
      <c r="AM42" s="103">
        <f t="shared" si="18"/>
        <v>14</v>
      </c>
      <c r="AN42" s="103">
        <f t="shared" si="18"/>
        <v>38</v>
      </c>
      <c r="AO42" s="103">
        <f t="shared" si="18"/>
        <v>0</v>
      </c>
      <c r="AP42" s="103">
        <f t="shared" si="18"/>
        <v>0</v>
      </c>
      <c r="AQ42" s="103">
        <f t="shared" si="18"/>
        <v>0</v>
      </c>
      <c r="AR42" s="103">
        <f t="shared" si="18"/>
        <v>0</v>
      </c>
      <c r="AS42" s="103">
        <f t="shared" si="18"/>
        <v>0</v>
      </c>
      <c r="AT42" s="103">
        <f t="shared" si="18"/>
        <v>0</v>
      </c>
      <c r="AU42" s="103">
        <f t="shared" si="18"/>
        <v>0</v>
      </c>
      <c r="AV42" s="103">
        <f t="shared" si="18"/>
        <v>160</v>
      </c>
      <c r="AW42" s="103">
        <f t="shared" si="18"/>
        <v>0</v>
      </c>
      <c r="AX42" s="103">
        <f t="shared" si="18"/>
        <v>0</v>
      </c>
      <c r="AY42" s="103">
        <f t="shared" si="18"/>
        <v>0</v>
      </c>
      <c r="AZ42" s="103">
        <f t="shared" si="18"/>
        <v>0</v>
      </c>
      <c r="BA42" s="103">
        <f t="shared" si="18"/>
        <v>0</v>
      </c>
      <c r="BB42" s="103">
        <f t="shared" si="18"/>
        <v>0</v>
      </c>
      <c r="BC42" s="103">
        <f t="shared" si="18"/>
        <v>0</v>
      </c>
      <c r="BD42" s="103">
        <f t="shared" si="18"/>
        <v>0</v>
      </c>
      <c r="BE42" s="103">
        <f t="shared" si="18"/>
        <v>0</v>
      </c>
      <c r="BF42" s="103">
        <f t="shared" si="18"/>
        <v>0</v>
      </c>
      <c r="BG42" s="103">
        <f t="shared" si="18"/>
        <v>128</v>
      </c>
      <c r="BH42" s="103">
        <f t="shared" si="18"/>
        <v>0</v>
      </c>
      <c r="BI42" s="103">
        <f t="shared" si="18"/>
        <v>0</v>
      </c>
      <c r="BJ42" s="103">
        <f t="shared" si="18"/>
        <v>0</v>
      </c>
      <c r="BK42" s="103">
        <f t="shared" si="18"/>
        <v>0</v>
      </c>
      <c r="BL42" s="103">
        <f t="shared" si="18"/>
        <v>0</v>
      </c>
      <c r="BM42" s="103">
        <f t="shared" si="18"/>
        <v>0</v>
      </c>
      <c r="BN42" s="103">
        <f t="shared" si="18"/>
        <v>0</v>
      </c>
      <c r="BO42" s="103">
        <f t="shared" si="18"/>
        <v>0</v>
      </c>
      <c r="BP42" s="103">
        <f t="shared" si="18"/>
        <v>0</v>
      </c>
      <c r="BQ42" s="103">
        <f t="shared" si="18"/>
        <v>0</v>
      </c>
      <c r="BR42" s="103">
        <f t="shared" si="18"/>
        <v>54</v>
      </c>
      <c r="BS42" s="103">
        <f aca="true" t="shared" si="19" ref="BS42:CD42">SUM(BS43:BS46)</f>
        <v>0</v>
      </c>
      <c r="BT42" s="103">
        <f t="shared" si="19"/>
        <v>0</v>
      </c>
      <c r="BU42" s="103">
        <f t="shared" si="19"/>
        <v>0</v>
      </c>
      <c r="BV42" s="103">
        <f t="shared" si="19"/>
        <v>0</v>
      </c>
      <c r="BW42" s="103">
        <f t="shared" si="19"/>
        <v>0</v>
      </c>
      <c r="BX42" s="103">
        <f t="shared" si="19"/>
        <v>0</v>
      </c>
      <c r="BY42" s="103">
        <f t="shared" si="19"/>
        <v>0</v>
      </c>
      <c r="BZ42" s="103">
        <f t="shared" si="19"/>
        <v>0</v>
      </c>
      <c r="CA42" s="103">
        <f t="shared" si="19"/>
        <v>0</v>
      </c>
      <c r="CB42" s="103">
        <f t="shared" si="19"/>
        <v>0</v>
      </c>
      <c r="CC42" s="103">
        <f t="shared" si="19"/>
        <v>0</v>
      </c>
      <c r="CD42" s="103">
        <f t="shared" si="19"/>
        <v>132</v>
      </c>
      <c r="CE42" s="103">
        <f>SUM(CE43:CE46)</f>
        <v>73</v>
      </c>
      <c r="CF42" s="274"/>
    </row>
    <row r="43" spans="1:84" s="181" customFormat="1" ht="38.25">
      <c r="A43" s="98" t="s">
        <v>82</v>
      </c>
      <c r="B43" s="78" t="s">
        <v>360</v>
      </c>
      <c r="C43" s="168"/>
      <c r="D43" s="190">
        <v>4</v>
      </c>
      <c r="E43" s="77"/>
      <c r="F43" s="77"/>
      <c r="G43" s="203">
        <v>115</v>
      </c>
      <c r="H43" s="203">
        <v>40</v>
      </c>
      <c r="I43" s="203">
        <v>75</v>
      </c>
      <c r="J43" s="203">
        <v>28</v>
      </c>
      <c r="K43" s="203">
        <v>47</v>
      </c>
      <c r="L43" s="203">
        <v>0</v>
      </c>
      <c r="M43" s="203">
        <v>0</v>
      </c>
      <c r="N43" s="203">
        <v>0</v>
      </c>
      <c r="O43" s="213">
        <v>0</v>
      </c>
      <c r="P43" s="221">
        <v>0</v>
      </c>
      <c r="Q43" s="203">
        <f>AA43+AK43+AT43+BE43</f>
        <v>0</v>
      </c>
      <c r="R43" s="80"/>
      <c r="S43" s="80"/>
      <c r="T43" s="80"/>
      <c r="U43" s="80"/>
      <c r="V43" s="80"/>
      <c r="W43" s="80"/>
      <c r="X43" s="80"/>
      <c r="Y43" s="80"/>
      <c r="Z43" s="77"/>
      <c r="AA43" s="80"/>
      <c r="AB43" s="80"/>
      <c r="AC43" s="80"/>
      <c r="AD43" s="80"/>
      <c r="AE43" s="80"/>
      <c r="AF43" s="80"/>
      <c r="AG43" s="80"/>
      <c r="AH43" s="80"/>
      <c r="AI43" s="80"/>
      <c r="AJ43" s="77"/>
      <c r="AK43" s="80"/>
      <c r="AL43" s="80"/>
      <c r="AM43" s="80">
        <v>14</v>
      </c>
      <c r="AN43" s="80">
        <v>38</v>
      </c>
      <c r="AO43" s="80"/>
      <c r="AP43" s="80"/>
      <c r="AQ43" s="80"/>
      <c r="AR43" s="80"/>
      <c r="AS43" s="77"/>
      <c r="AT43" s="80"/>
      <c r="AU43" s="96"/>
      <c r="AV43" s="183">
        <v>88</v>
      </c>
      <c r="AW43" s="80"/>
      <c r="AX43" s="80"/>
      <c r="AY43" s="80"/>
      <c r="AZ43" s="80"/>
      <c r="BA43" s="80"/>
      <c r="BB43" s="80"/>
      <c r="BC43" s="80"/>
      <c r="BD43" s="77"/>
      <c r="BE43" s="80"/>
      <c r="BF43" s="96"/>
      <c r="BG43" s="80">
        <v>48</v>
      </c>
      <c r="BH43" s="80"/>
      <c r="BI43" s="80"/>
      <c r="BJ43" s="80"/>
      <c r="BK43" s="80"/>
      <c r="BL43" s="80"/>
      <c r="BM43" s="80"/>
      <c r="BN43" s="80"/>
      <c r="BO43" s="77"/>
      <c r="BP43" s="80"/>
      <c r="BQ43" s="96"/>
      <c r="BR43" s="184">
        <v>42</v>
      </c>
      <c r="BS43" s="80"/>
      <c r="BT43" s="80"/>
      <c r="BU43" s="80"/>
      <c r="BV43" s="80"/>
      <c r="BW43" s="80"/>
      <c r="BX43" s="80"/>
      <c r="BY43" s="80"/>
      <c r="BZ43" s="77"/>
      <c r="CA43" s="80"/>
      <c r="CB43" s="96"/>
      <c r="CD43" s="203">
        <v>50</v>
      </c>
      <c r="CE43" s="203">
        <f>G43-CD43</f>
        <v>65</v>
      </c>
      <c r="CF43" s="274"/>
    </row>
    <row r="44" spans="1:84" s="181" customFormat="1" ht="12.75">
      <c r="A44" s="98" t="s">
        <v>96</v>
      </c>
      <c r="B44" s="78" t="s">
        <v>268</v>
      </c>
      <c r="C44" s="168"/>
      <c r="D44" s="190">
        <v>4</v>
      </c>
      <c r="E44" s="77"/>
      <c r="F44" s="77"/>
      <c r="G44" s="203">
        <v>36</v>
      </c>
      <c r="H44" s="203">
        <v>0</v>
      </c>
      <c r="I44" s="203">
        <v>0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13">
        <v>36</v>
      </c>
      <c r="P44" s="221">
        <v>0</v>
      </c>
      <c r="Q44" s="203">
        <f>AA44+AK44+AT44+BE44</f>
        <v>0</v>
      </c>
      <c r="R44" s="80"/>
      <c r="S44" s="80"/>
      <c r="T44" s="80"/>
      <c r="U44" s="80"/>
      <c r="V44" s="80"/>
      <c r="W44" s="80"/>
      <c r="X44" s="80"/>
      <c r="Y44" s="80"/>
      <c r="Z44" s="77"/>
      <c r="AA44" s="80"/>
      <c r="AB44" s="80"/>
      <c r="AC44" s="80"/>
      <c r="AD44" s="80"/>
      <c r="AE44" s="80"/>
      <c r="AF44" s="80"/>
      <c r="AG44" s="80"/>
      <c r="AH44" s="80"/>
      <c r="AI44" s="80"/>
      <c r="AJ44" s="77"/>
      <c r="AK44" s="80"/>
      <c r="AL44" s="80"/>
      <c r="AM44" s="80"/>
      <c r="AN44" s="80"/>
      <c r="AO44" s="80"/>
      <c r="AP44" s="80"/>
      <c r="AQ44" s="80"/>
      <c r="AR44" s="80"/>
      <c r="AS44" s="77"/>
      <c r="AT44" s="80"/>
      <c r="AU44" s="96"/>
      <c r="AV44" s="80"/>
      <c r="AW44" s="80"/>
      <c r="AX44" s="80"/>
      <c r="AY44" s="80"/>
      <c r="AZ44" s="80"/>
      <c r="BA44" s="80"/>
      <c r="BB44" s="80"/>
      <c r="BC44" s="80"/>
      <c r="BD44" s="77"/>
      <c r="BE44" s="80"/>
      <c r="BF44" s="96"/>
      <c r="BG44" s="80">
        <v>80</v>
      </c>
      <c r="BH44" s="80"/>
      <c r="BI44" s="80"/>
      <c r="BJ44" s="80"/>
      <c r="BK44" s="80"/>
      <c r="BL44" s="80"/>
      <c r="BM44" s="80"/>
      <c r="BN44" s="80"/>
      <c r="BO44" s="77"/>
      <c r="BP44" s="80"/>
      <c r="BQ44" s="96"/>
      <c r="BR44" s="183">
        <v>12</v>
      </c>
      <c r="BS44" s="80"/>
      <c r="BT44" s="80"/>
      <c r="BU44" s="80"/>
      <c r="BV44" s="80"/>
      <c r="BW44" s="80"/>
      <c r="BX44" s="80"/>
      <c r="BY44" s="80"/>
      <c r="BZ44" s="77"/>
      <c r="CA44" s="80"/>
      <c r="CB44" s="96"/>
      <c r="CD44" s="203"/>
      <c r="CE44" s="203">
        <f aca="true" t="shared" si="20" ref="CE44:CE49">G44-CD44</f>
        <v>36</v>
      </c>
      <c r="CF44" s="274"/>
    </row>
    <row r="45" spans="1:84" s="181" customFormat="1" ht="25.5">
      <c r="A45" s="98" t="s">
        <v>142</v>
      </c>
      <c r="B45" s="93" t="s">
        <v>215</v>
      </c>
      <c r="C45" s="168"/>
      <c r="D45" s="190">
        <v>4</v>
      </c>
      <c r="E45" s="77"/>
      <c r="F45" s="77"/>
      <c r="G45" s="203">
        <v>36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13">
        <v>36</v>
      </c>
      <c r="P45" s="221">
        <v>72</v>
      </c>
      <c r="Q45" s="203">
        <f>AB45+R45+AL45+AV45+BG45+BR45</f>
        <v>72</v>
      </c>
      <c r="R45" s="87"/>
      <c r="S45" s="87"/>
      <c r="T45" s="80"/>
      <c r="U45" s="80"/>
      <c r="V45" s="80"/>
      <c r="W45" s="80"/>
      <c r="X45" s="80"/>
      <c r="Y45" s="80"/>
      <c r="Z45" s="77"/>
      <c r="AA45" s="87"/>
      <c r="AB45" s="80">
        <v>72</v>
      </c>
      <c r="AC45" s="87"/>
      <c r="AD45" s="80"/>
      <c r="AE45" s="80"/>
      <c r="AF45" s="80"/>
      <c r="AG45" s="80"/>
      <c r="AH45" s="80"/>
      <c r="AI45" s="80"/>
      <c r="AJ45" s="77"/>
      <c r="AK45" s="80">
        <v>36</v>
      </c>
      <c r="AL45" s="87"/>
      <c r="AM45" s="87"/>
      <c r="AN45" s="80"/>
      <c r="AO45" s="80"/>
      <c r="AP45" s="80"/>
      <c r="AQ45" s="80"/>
      <c r="AR45" s="80"/>
      <c r="AS45" s="77"/>
      <c r="AT45" s="80"/>
      <c r="AU45" s="96"/>
      <c r="AV45" s="278"/>
      <c r="AW45" s="87"/>
      <c r="AX45" s="87"/>
      <c r="AY45" s="80"/>
      <c r="AZ45" s="80"/>
      <c r="BA45" s="80"/>
      <c r="BB45" s="80"/>
      <c r="BC45" s="80"/>
      <c r="BD45" s="77"/>
      <c r="BE45" s="80"/>
      <c r="BF45" s="96"/>
      <c r="BG45" s="87"/>
      <c r="BH45" s="87"/>
      <c r="BI45" s="87"/>
      <c r="BJ45" s="80"/>
      <c r="BK45" s="80"/>
      <c r="BL45" s="80"/>
      <c r="BM45" s="80"/>
      <c r="BN45" s="80"/>
      <c r="BO45" s="77"/>
      <c r="BP45" s="80"/>
      <c r="BQ45" s="96"/>
      <c r="BR45" s="278"/>
      <c r="BS45" s="87"/>
      <c r="BT45" s="87"/>
      <c r="BU45" s="80"/>
      <c r="BV45" s="80"/>
      <c r="BW45" s="80"/>
      <c r="BX45" s="80"/>
      <c r="BY45" s="80"/>
      <c r="BZ45" s="77"/>
      <c r="CA45" s="80"/>
      <c r="CB45" s="96"/>
      <c r="CD45" s="203">
        <v>72</v>
      </c>
      <c r="CE45" s="203">
        <f t="shared" si="20"/>
        <v>-36</v>
      </c>
      <c r="CF45" s="274"/>
    </row>
    <row r="46" spans="1:84" s="181" customFormat="1" ht="25.5">
      <c r="A46" s="98" t="s">
        <v>361</v>
      </c>
      <c r="B46" s="93" t="s">
        <v>357</v>
      </c>
      <c r="C46" s="168"/>
      <c r="D46" s="190"/>
      <c r="E46" s="77"/>
      <c r="F46" s="77">
        <v>4</v>
      </c>
      <c r="G46" s="203">
        <v>18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18</v>
      </c>
      <c r="O46" s="213">
        <v>0</v>
      </c>
      <c r="P46" s="221">
        <v>72</v>
      </c>
      <c r="Q46" s="203">
        <f>AB46+R46+AL46+AV46+BG46+BR46</f>
        <v>72</v>
      </c>
      <c r="R46" s="87"/>
      <c r="S46" s="87"/>
      <c r="T46" s="80"/>
      <c r="U46" s="80"/>
      <c r="V46" s="80"/>
      <c r="W46" s="80"/>
      <c r="X46" s="80"/>
      <c r="Y46" s="80"/>
      <c r="Z46" s="77"/>
      <c r="AA46" s="87"/>
      <c r="AB46" s="80"/>
      <c r="AC46" s="87"/>
      <c r="AD46" s="80"/>
      <c r="AE46" s="80"/>
      <c r="AF46" s="80"/>
      <c r="AG46" s="80"/>
      <c r="AH46" s="80"/>
      <c r="AI46" s="80"/>
      <c r="AJ46" s="77"/>
      <c r="AK46" s="80">
        <v>36</v>
      </c>
      <c r="AL46" s="87"/>
      <c r="AM46" s="87"/>
      <c r="AN46" s="80"/>
      <c r="AO46" s="80"/>
      <c r="AP46" s="80"/>
      <c r="AQ46" s="80"/>
      <c r="AR46" s="80"/>
      <c r="AS46" s="77"/>
      <c r="AT46" s="80"/>
      <c r="AU46" s="96"/>
      <c r="AV46" s="278">
        <v>72</v>
      </c>
      <c r="AW46" s="87"/>
      <c r="AX46" s="87"/>
      <c r="AY46" s="80"/>
      <c r="AZ46" s="80"/>
      <c r="BA46" s="80"/>
      <c r="BB46" s="80"/>
      <c r="BC46" s="80"/>
      <c r="BD46" s="77"/>
      <c r="BE46" s="80"/>
      <c r="BF46" s="96"/>
      <c r="BG46" s="87"/>
      <c r="BH46" s="87"/>
      <c r="BI46" s="87"/>
      <c r="BJ46" s="80"/>
      <c r="BK46" s="80"/>
      <c r="BL46" s="80"/>
      <c r="BM46" s="80"/>
      <c r="BN46" s="80"/>
      <c r="BO46" s="77"/>
      <c r="BP46" s="80"/>
      <c r="BQ46" s="96"/>
      <c r="BR46" s="278"/>
      <c r="BS46" s="87"/>
      <c r="BT46" s="87"/>
      <c r="BU46" s="80"/>
      <c r="BV46" s="80"/>
      <c r="BW46" s="80"/>
      <c r="BX46" s="80"/>
      <c r="BY46" s="80"/>
      <c r="BZ46" s="77"/>
      <c r="CA46" s="80"/>
      <c r="CB46" s="96"/>
      <c r="CD46" s="203">
        <v>10</v>
      </c>
      <c r="CE46" s="203">
        <f t="shared" si="20"/>
        <v>8</v>
      </c>
      <c r="CF46" s="274"/>
    </row>
    <row r="47" spans="1:84" s="181" customFormat="1" ht="25.5">
      <c r="A47" s="99" t="s">
        <v>143</v>
      </c>
      <c r="B47" s="166" t="s">
        <v>434</v>
      </c>
      <c r="C47" s="167"/>
      <c r="D47" s="191"/>
      <c r="E47" s="101"/>
      <c r="F47" s="101"/>
      <c r="G47" s="103">
        <f aca="true" t="shared" si="21" ref="G47:BR47">SUM(G48:G52)</f>
        <v>422</v>
      </c>
      <c r="H47" s="103">
        <f t="shared" si="21"/>
        <v>64</v>
      </c>
      <c r="I47" s="103">
        <f t="shared" si="21"/>
        <v>196</v>
      </c>
      <c r="J47" s="103">
        <f t="shared" si="21"/>
        <v>96</v>
      </c>
      <c r="K47" s="103">
        <f t="shared" si="21"/>
        <v>60</v>
      </c>
      <c r="L47" s="103">
        <f t="shared" si="21"/>
        <v>0</v>
      </c>
      <c r="M47" s="103">
        <f t="shared" si="21"/>
        <v>40</v>
      </c>
      <c r="N47" s="103">
        <f t="shared" si="21"/>
        <v>18</v>
      </c>
      <c r="O47" s="103">
        <f t="shared" si="21"/>
        <v>144</v>
      </c>
      <c r="P47" s="103">
        <f t="shared" si="21"/>
        <v>180</v>
      </c>
      <c r="Q47" s="103" t="e">
        <f t="shared" si="21"/>
        <v>#REF!</v>
      </c>
      <c r="R47" s="103">
        <f t="shared" si="21"/>
        <v>0</v>
      </c>
      <c r="S47" s="103">
        <f t="shared" si="21"/>
        <v>0</v>
      </c>
      <c r="T47" s="103">
        <f t="shared" si="21"/>
        <v>0</v>
      </c>
      <c r="U47" s="103">
        <f t="shared" si="21"/>
        <v>0</v>
      </c>
      <c r="V47" s="103">
        <f t="shared" si="21"/>
        <v>0</v>
      </c>
      <c r="W47" s="103">
        <f t="shared" si="21"/>
        <v>0</v>
      </c>
      <c r="X47" s="103">
        <f t="shared" si="21"/>
        <v>0</v>
      </c>
      <c r="Y47" s="103">
        <f t="shared" si="21"/>
        <v>0</v>
      </c>
      <c r="Z47" s="103">
        <f t="shared" si="21"/>
        <v>0</v>
      </c>
      <c r="AA47" s="103">
        <f t="shared" si="21"/>
        <v>0</v>
      </c>
      <c r="AB47" s="103">
        <f t="shared" si="21"/>
        <v>0</v>
      </c>
      <c r="AC47" s="103">
        <f t="shared" si="21"/>
        <v>0</v>
      </c>
      <c r="AD47" s="103">
        <f t="shared" si="21"/>
        <v>0</v>
      </c>
      <c r="AE47" s="103">
        <f t="shared" si="21"/>
        <v>0</v>
      </c>
      <c r="AF47" s="103">
        <f t="shared" si="21"/>
        <v>0</v>
      </c>
      <c r="AG47" s="103">
        <f t="shared" si="21"/>
        <v>0</v>
      </c>
      <c r="AH47" s="103">
        <f t="shared" si="21"/>
        <v>0</v>
      </c>
      <c r="AI47" s="103">
        <f t="shared" si="21"/>
        <v>0</v>
      </c>
      <c r="AJ47" s="103">
        <f t="shared" si="21"/>
        <v>0</v>
      </c>
      <c r="AK47" s="103">
        <f t="shared" si="21"/>
        <v>0</v>
      </c>
      <c r="AL47" s="103">
        <f t="shared" si="21"/>
        <v>0</v>
      </c>
      <c r="AM47" s="103">
        <f t="shared" si="21"/>
        <v>0</v>
      </c>
      <c r="AN47" s="103">
        <f t="shared" si="21"/>
        <v>0</v>
      </c>
      <c r="AO47" s="103">
        <f t="shared" si="21"/>
        <v>0</v>
      </c>
      <c r="AP47" s="103">
        <f t="shared" si="21"/>
        <v>0</v>
      </c>
      <c r="AQ47" s="103">
        <f t="shared" si="21"/>
        <v>0</v>
      </c>
      <c r="AR47" s="103">
        <f t="shared" si="21"/>
        <v>0</v>
      </c>
      <c r="AS47" s="103">
        <f t="shared" si="21"/>
        <v>0</v>
      </c>
      <c r="AT47" s="103">
        <f t="shared" si="21"/>
        <v>0</v>
      </c>
      <c r="AU47" s="103">
        <f t="shared" si="21"/>
        <v>0</v>
      </c>
      <c r="AV47" s="103">
        <f t="shared" si="21"/>
        <v>0</v>
      </c>
      <c r="AW47" s="103">
        <f t="shared" si="21"/>
        <v>0</v>
      </c>
      <c r="AX47" s="103">
        <f t="shared" si="21"/>
        <v>0</v>
      </c>
      <c r="AY47" s="103">
        <f t="shared" si="21"/>
        <v>0</v>
      </c>
      <c r="AZ47" s="103">
        <f t="shared" si="21"/>
        <v>0</v>
      </c>
      <c r="BA47" s="103">
        <f t="shared" si="21"/>
        <v>0</v>
      </c>
      <c r="BB47" s="103">
        <f t="shared" si="21"/>
        <v>0</v>
      </c>
      <c r="BC47" s="103">
        <f t="shared" si="21"/>
        <v>0</v>
      </c>
      <c r="BD47" s="103">
        <f t="shared" si="21"/>
        <v>0</v>
      </c>
      <c r="BE47" s="103">
        <f t="shared" si="21"/>
        <v>0</v>
      </c>
      <c r="BF47" s="103">
        <f t="shared" si="21"/>
        <v>0</v>
      </c>
      <c r="BG47" s="103">
        <f t="shared" si="21"/>
        <v>144</v>
      </c>
      <c r="BH47" s="103">
        <f t="shared" si="21"/>
        <v>0</v>
      </c>
      <c r="BI47" s="103">
        <f t="shared" si="21"/>
        <v>0</v>
      </c>
      <c r="BJ47" s="103">
        <f t="shared" si="21"/>
        <v>0</v>
      </c>
      <c r="BK47" s="103">
        <f t="shared" si="21"/>
        <v>0</v>
      </c>
      <c r="BL47" s="103">
        <f t="shared" si="21"/>
        <v>0</v>
      </c>
      <c r="BM47" s="103">
        <f t="shared" si="21"/>
        <v>0</v>
      </c>
      <c r="BN47" s="103">
        <f t="shared" si="21"/>
        <v>0</v>
      </c>
      <c r="BO47" s="103">
        <f t="shared" si="21"/>
        <v>0</v>
      </c>
      <c r="BP47" s="103">
        <f t="shared" si="21"/>
        <v>0</v>
      </c>
      <c r="BQ47" s="103">
        <f t="shared" si="21"/>
        <v>0</v>
      </c>
      <c r="BR47" s="103">
        <f t="shared" si="21"/>
        <v>24</v>
      </c>
      <c r="BS47" s="103">
        <f aca="true" t="shared" si="22" ref="BS47:CD47">SUM(BS48:BS52)</f>
        <v>0</v>
      </c>
      <c r="BT47" s="103">
        <f t="shared" si="22"/>
        <v>0</v>
      </c>
      <c r="BU47" s="103">
        <f t="shared" si="22"/>
        <v>114</v>
      </c>
      <c r="BV47" s="103">
        <f t="shared" si="22"/>
        <v>54</v>
      </c>
      <c r="BW47" s="103">
        <f t="shared" si="22"/>
        <v>60</v>
      </c>
      <c r="BX47" s="103">
        <f t="shared" si="22"/>
        <v>0</v>
      </c>
      <c r="BY47" s="103">
        <f t="shared" si="22"/>
        <v>0</v>
      </c>
      <c r="BZ47" s="103">
        <f t="shared" si="22"/>
        <v>0</v>
      </c>
      <c r="CA47" s="103">
        <f t="shared" si="22"/>
        <v>0</v>
      </c>
      <c r="CB47" s="103">
        <f t="shared" si="22"/>
        <v>0</v>
      </c>
      <c r="CC47" s="103">
        <f t="shared" si="22"/>
        <v>0</v>
      </c>
      <c r="CD47" s="103">
        <f t="shared" si="22"/>
        <v>209</v>
      </c>
      <c r="CE47" s="103">
        <f>SUM(CE48:CE52)</f>
        <v>213</v>
      </c>
      <c r="CF47" s="274"/>
    </row>
    <row r="48" spans="1:84" s="181" customFormat="1" ht="25.5">
      <c r="A48" s="98" t="s">
        <v>209</v>
      </c>
      <c r="B48" s="78" t="s">
        <v>362</v>
      </c>
      <c r="C48" s="168"/>
      <c r="D48" s="190">
        <v>4</v>
      </c>
      <c r="E48" s="77"/>
      <c r="F48" s="77"/>
      <c r="G48" s="203">
        <v>138</v>
      </c>
      <c r="H48" s="203">
        <v>40</v>
      </c>
      <c r="I48" s="203">
        <v>98</v>
      </c>
      <c r="J48" s="203">
        <v>48</v>
      </c>
      <c r="K48" s="203">
        <v>30</v>
      </c>
      <c r="L48" s="203">
        <v>0</v>
      </c>
      <c r="M48" s="203">
        <v>20</v>
      </c>
      <c r="N48" s="203">
        <v>0</v>
      </c>
      <c r="O48" s="213">
        <v>0</v>
      </c>
      <c r="P48" s="276">
        <v>0</v>
      </c>
      <c r="Q48" s="203">
        <f>AA48+AK48+AT48+BE48</f>
        <v>0</v>
      </c>
      <c r="R48" s="88"/>
      <c r="S48" s="88"/>
      <c r="T48" s="80"/>
      <c r="U48" s="80"/>
      <c r="V48" s="80"/>
      <c r="W48" s="80"/>
      <c r="X48" s="80"/>
      <c r="Y48" s="80"/>
      <c r="Z48" s="77"/>
      <c r="AA48" s="88"/>
      <c r="AB48" s="88"/>
      <c r="AC48" s="88"/>
      <c r="AD48" s="80"/>
      <c r="AE48" s="80"/>
      <c r="AF48" s="80"/>
      <c r="AG48" s="80"/>
      <c r="AH48" s="80"/>
      <c r="AI48" s="80"/>
      <c r="AJ48" s="77"/>
      <c r="AK48" s="88"/>
      <c r="AL48" s="88"/>
      <c r="AM48" s="88"/>
      <c r="AN48" s="80"/>
      <c r="AO48" s="80"/>
      <c r="AP48" s="80"/>
      <c r="AQ48" s="80"/>
      <c r="AR48" s="80"/>
      <c r="AS48" s="77"/>
      <c r="AT48" s="88"/>
      <c r="AU48" s="145"/>
      <c r="AV48" s="88"/>
      <c r="AW48" s="88"/>
      <c r="AX48" s="88"/>
      <c r="AY48" s="80"/>
      <c r="AZ48" s="80"/>
      <c r="BA48" s="80"/>
      <c r="BB48" s="80"/>
      <c r="BC48" s="80"/>
      <c r="BD48" s="77"/>
      <c r="BE48" s="88"/>
      <c r="BF48" s="145"/>
      <c r="BG48" s="88"/>
      <c r="BH48" s="88"/>
      <c r="BI48" s="88"/>
      <c r="BJ48" s="80"/>
      <c r="BK48" s="80"/>
      <c r="BL48" s="80"/>
      <c r="BM48" s="80"/>
      <c r="BN48" s="80"/>
      <c r="BO48" s="77"/>
      <c r="BP48" s="88"/>
      <c r="BQ48" s="145"/>
      <c r="BR48" s="88"/>
      <c r="BS48" s="88"/>
      <c r="BT48" s="88"/>
      <c r="BU48" s="80"/>
      <c r="BV48" s="80"/>
      <c r="BW48" s="80"/>
      <c r="BX48" s="80"/>
      <c r="BY48" s="80"/>
      <c r="BZ48" s="77"/>
      <c r="CA48" s="88"/>
      <c r="CB48" s="145"/>
      <c r="CD48" s="203">
        <v>104</v>
      </c>
      <c r="CE48" s="203">
        <f t="shared" si="20"/>
        <v>34</v>
      </c>
      <c r="CF48" s="274"/>
    </row>
    <row r="49" spans="1:84" s="15" customFormat="1" ht="25.5">
      <c r="A49" s="98" t="s">
        <v>363</v>
      </c>
      <c r="B49" s="78" t="s">
        <v>364</v>
      </c>
      <c r="C49" s="168"/>
      <c r="D49" s="190">
        <v>4</v>
      </c>
      <c r="E49" s="77"/>
      <c r="F49" s="77"/>
      <c r="G49" s="203">
        <v>122</v>
      </c>
      <c r="H49" s="203">
        <v>24</v>
      </c>
      <c r="I49" s="203">
        <v>98</v>
      </c>
      <c r="J49" s="203">
        <v>48</v>
      </c>
      <c r="K49" s="203">
        <v>30</v>
      </c>
      <c r="L49" s="203">
        <v>0</v>
      </c>
      <c r="M49" s="203">
        <v>20</v>
      </c>
      <c r="N49" s="203">
        <v>0</v>
      </c>
      <c r="O49" s="213">
        <v>0</v>
      </c>
      <c r="P49" s="103">
        <v>180</v>
      </c>
      <c r="Q49" s="103" t="e">
        <f>SUM(Q50:Q55)</f>
        <v>#REF!</v>
      </c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D49" s="203">
        <v>48</v>
      </c>
      <c r="CE49" s="203">
        <f t="shared" si="20"/>
        <v>74</v>
      </c>
      <c r="CF49" s="277"/>
    </row>
    <row r="50" spans="1:84" s="181" customFormat="1" ht="12.75">
      <c r="A50" s="98" t="s">
        <v>144</v>
      </c>
      <c r="B50" s="78" t="s">
        <v>268</v>
      </c>
      <c r="C50" s="168"/>
      <c r="D50" s="190">
        <v>4</v>
      </c>
      <c r="E50" s="77"/>
      <c r="F50" s="77"/>
      <c r="G50" s="203">
        <v>108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13">
        <v>108</v>
      </c>
      <c r="P50" s="221">
        <v>0</v>
      </c>
      <c r="Q50" s="203">
        <f>AA50+AK50+AT50+BE50</f>
        <v>0</v>
      </c>
      <c r="R50" s="80"/>
      <c r="S50" s="80"/>
      <c r="T50" s="80"/>
      <c r="U50" s="80"/>
      <c r="V50" s="80"/>
      <c r="W50" s="80"/>
      <c r="X50" s="80"/>
      <c r="Y50" s="80"/>
      <c r="Z50" s="77"/>
      <c r="AA50" s="80"/>
      <c r="AB50" s="80"/>
      <c r="AC50" s="80"/>
      <c r="AD50" s="80"/>
      <c r="AE50" s="80"/>
      <c r="AF50" s="80"/>
      <c r="AG50" s="80"/>
      <c r="AH50" s="80"/>
      <c r="AI50" s="80"/>
      <c r="AJ50" s="77"/>
      <c r="AK50" s="80"/>
      <c r="AL50" s="80"/>
      <c r="AM50" s="80"/>
      <c r="AN50" s="80"/>
      <c r="AO50" s="80"/>
      <c r="AP50" s="80"/>
      <c r="AQ50" s="80"/>
      <c r="AR50" s="80"/>
      <c r="AS50" s="77"/>
      <c r="AT50" s="80"/>
      <c r="AU50" s="96"/>
      <c r="AV50" s="80"/>
      <c r="AW50" s="80"/>
      <c r="AX50" s="80"/>
      <c r="AY50" s="80"/>
      <c r="AZ50" s="80"/>
      <c r="BA50" s="80"/>
      <c r="BB50" s="80"/>
      <c r="BC50" s="80"/>
      <c r="BD50" s="77"/>
      <c r="BE50" s="80"/>
      <c r="BF50" s="96"/>
      <c r="BG50" s="80">
        <v>48</v>
      </c>
      <c r="BH50" s="80"/>
      <c r="BI50" s="80"/>
      <c r="BJ50" s="80"/>
      <c r="BK50" s="80"/>
      <c r="BL50" s="80"/>
      <c r="BM50" s="80"/>
      <c r="BN50" s="80"/>
      <c r="BO50" s="77"/>
      <c r="BP50" s="80"/>
      <c r="BQ50" s="96"/>
      <c r="BR50" s="183">
        <v>12</v>
      </c>
      <c r="BS50" s="80"/>
      <c r="BT50" s="80"/>
      <c r="BU50" s="80">
        <v>38</v>
      </c>
      <c r="BV50" s="80">
        <v>18</v>
      </c>
      <c r="BW50" s="80">
        <v>20</v>
      </c>
      <c r="BX50" s="80"/>
      <c r="BY50" s="80"/>
      <c r="BZ50" s="77"/>
      <c r="CA50" s="80"/>
      <c r="CB50" s="96"/>
      <c r="CD50" s="203">
        <v>48</v>
      </c>
      <c r="CE50" s="203">
        <f>G50-CD50</f>
        <v>60</v>
      </c>
      <c r="CF50" s="274"/>
    </row>
    <row r="51" spans="1:84" s="181" customFormat="1" ht="25.5">
      <c r="A51" s="98" t="s">
        <v>145</v>
      </c>
      <c r="B51" s="93" t="s">
        <v>215</v>
      </c>
      <c r="C51" s="168"/>
      <c r="D51" s="190">
        <v>4</v>
      </c>
      <c r="E51" s="77"/>
      <c r="F51" s="77"/>
      <c r="G51" s="203">
        <v>36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13">
        <v>36</v>
      </c>
      <c r="P51" s="221">
        <v>0</v>
      </c>
      <c r="Q51" s="203">
        <f>AA51+AK51+AT51+BE51</f>
        <v>0</v>
      </c>
      <c r="R51" s="80"/>
      <c r="S51" s="80"/>
      <c r="T51" s="80"/>
      <c r="U51" s="80"/>
      <c r="V51" s="80"/>
      <c r="W51" s="80"/>
      <c r="X51" s="80"/>
      <c r="Y51" s="80"/>
      <c r="Z51" s="77"/>
      <c r="AA51" s="80"/>
      <c r="AB51" s="80"/>
      <c r="AC51" s="80"/>
      <c r="AD51" s="80"/>
      <c r="AE51" s="80"/>
      <c r="AF51" s="80"/>
      <c r="AG51" s="80"/>
      <c r="AH51" s="80"/>
      <c r="AI51" s="80"/>
      <c r="AJ51" s="77"/>
      <c r="AK51" s="80"/>
      <c r="AL51" s="80"/>
      <c r="AM51" s="80"/>
      <c r="AN51" s="80"/>
      <c r="AO51" s="80"/>
      <c r="AP51" s="80"/>
      <c r="AQ51" s="80"/>
      <c r="AR51" s="80"/>
      <c r="AS51" s="77"/>
      <c r="AT51" s="80"/>
      <c r="AU51" s="96"/>
      <c r="AV51" s="80"/>
      <c r="AW51" s="80"/>
      <c r="AX51" s="80"/>
      <c r="AY51" s="80"/>
      <c r="AZ51" s="80"/>
      <c r="BA51" s="80"/>
      <c r="BB51" s="80"/>
      <c r="BC51" s="80"/>
      <c r="BD51" s="77"/>
      <c r="BE51" s="80"/>
      <c r="BF51" s="96"/>
      <c r="BG51" s="80">
        <v>48</v>
      </c>
      <c r="BH51" s="183"/>
      <c r="BI51" s="183"/>
      <c r="BJ51" s="183"/>
      <c r="BK51" s="183"/>
      <c r="BL51" s="183"/>
      <c r="BM51" s="183"/>
      <c r="BN51" s="183"/>
      <c r="BO51" s="279"/>
      <c r="BP51" s="183"/>
      <c r="BQ51" s="280"/>
      <c r="BR51" s="183">
        <v>12</v>
      </c>
      <c r="BS51" s="80"/>
      <c r="BT51" s="80"/>
      <c r="BU51" s="80">
        <v>38</v>
      </c>
      <c r="BV51" s="80">
        <v>18</v>
      </c>
      <c r="BW51" s="80">
        <v>20</v>
      </c>
      <c r="BX51" s="80"/>
      <c r="BY51" s="80"/>
      <c r="BZ51" s="77"/>
      <c r="CA51" s="80"/>
      <c r="CB51" s="96"/>
      <c r="CD51" s="203"/>
      <c r="CE51" s="203">
        <f>G51-CD51</f>
        <v>36</v>
      </c>
      <c r="CF51" s="274"/>
    </row>
    <row r="52" spans="1:84" s="181" customFormat="1" ht="25.5">
      <c r="A52" s="98" t="s">
        <v>365</v>
      </c>
      <c r="B52" s="93" t="s">
        <v>357</v>
      </c>
      <c r="C52" s="168"/>
      <c r="D52" s="190"/>
      <c r="E52" s="77"/>
      <c r="F52" s="77">
        <v>4</v>
      </c>
      <c r="G52" s="203">
        <v>18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18</v>
      </c>
      <c r="O52" s="213">
        <v>0</v>
      </c>
      <c r="P52" s="221">
        <v>0</v>
      </c>
      <c r="Q52" s="203">
        <f>AA52+AK52+AT52+BE52</f>
        <v>0</v>
      </c>
      <c r="R52" s="80"/>
      <c r="S52" s="80"/>
      <c r="T52" s="80"/>
      <c r="U52" s="80"/>
      <c r="V52" s="80"/>
      <c r="W52" s="80"/>
      <c r="X52" s="80"/>
      <c r="Y52" s="80"/>
      <c r="Z52" s="77"/>
      <c r="AA52" s="80"/>
      <c r="AB52" s="80"/>
      <c r="AC52" s="80"/>
      <c r="AD52" s="80"/>
      <c r="AE52" s="80"/>
      <c r="AF52" s="80"/>
      <c r="AG52" s="80"/>
      <c r="AH52" s="80"/>
      <c r="AI52" s="80"/>
      <c r="AJ52" s="77"/>
      <c r="AK52" s="80"/>
      <c r="AL52" s="80"/>
      <c r="AM52" s="80"/>
      <c r="AN52" s="80"/>
      <c r="AO52" s="80"/>
      <c r="AP52" s="80"/>
      <c r="AQ52" s="80"/>
      <c r="AR52" s="80"/>
      <c r="AS52" s="77"/>
      <c r="AT52" s="80"/>
      <c r="AU52" s="96"/>
      <c r="AV52" s="80"/>
      <c r="AW52" s="80"/>
      <c r="AX52" s="80"/>
      <c r="AY52" s="80"/>
      <c r="AZ52" s="80"/>
      <c r="BA52" s="80"/>
      <c r="BB52" s="80"/>
      <c r="BC52" s="80"/>
      <c r="BD52" s="77"/>
      <c r="BE52" s="80"/>
      <c r="BF52" s="96"/>
      <c r="BG52" s="183">
        <v>48</v>
      </c>
      <c r="BH52" s="183"/>
      <c r="BI52" s="183"/>
      <c r="BJ52" s="183"/>
      <c r="BK52" s="183"/>
      <c r="BL52" s="183"/>
      <c r="BM52" s="183"/>
      <c r="BN52" s="183"/>
      <c r="BO52" s="279"/>
      <c r="BP52" s="183"/>
      <c r="BQ52" s="280"/>
      <c r="BR52" s="80"/>
      <c r="BS52" s="80"/>
      <c r="BT52" s="80"/>
      <c r="BU52" s="80">
        <v>38</v>
      </c>
      <c r="BV52" s="80">
        <v>18</v>
      </c>
      <c r="BW52" s="80">
        <v>20</v>
      </c>
      <c r="BX52" s="80"/>
      <c r="BY52" s="80"/>
      <c r="BZ52" s="77"/>
      <c r="CA52" s="80"/>
      <c r="CB52" s="96"/>
      <c r="CD52" s="203">
        <v>9</v>
      </c>
      <c r="CE52" s="203">
        <f>G52-CD52</f>
        <v>9</v>
      </c>
      <c r="CF52" s="274"/>
    </row>
    <row r="53" spans="1:84" s="181" customFormat="1" ht="12.75">
      <c r="A53" s="99" t="s">
        <v>341</v>
      </c>
      <c r="B53" s="166" t="s">
        <v>343</v>
      </c>
      <c r="C53" s="167"/>
      <c r="D53" s="191"/>
      <c r="E53" s="101"/>
      <c r="F53" s="101"/>
      <c r="G53" s="182">
        <f aca="true" t="shared" si="23" ref="G53:BR53">SUM(G54:G56)</f>
        <v>120</v>
      </c>
      <c r="H53" s="182">
        <f t="shared" si="23"/>
        <v>15</v>
      </c>
      <c r="I53" s="182">
        <f t="shared" si="23"/>
        <v>51</v>
      </c>
      <c r="J53" s="182">
        <f t="shared" si="23"/>
        <v>51</v>
      </c>
      <c r="K53" s="182">
        <f t="shared" si="23"/>
        <v>0</v>
      </c>
      <c r="L53" s="182">
        <f t="shared" si="23"/>
        <v>0</v>
      </c>
      <c r="M53" s="182">
        <f t="shared" si="23"/>
        <v>0</v>
      </c>
      <c r="N53" s="182">
        <f t="shared" si="23"/>
        <v>18</v>
      </c>
      <c r="O53" s="182">
        <f t="shared" si="23"/>
        <v>36</v>
      </c>
      <c r="P53" s="182">
        <f t="shared" si="23"/>
        <v>504</v>
      </c>
      <c r="Q53" s="182" t="e">
        <f t="shared" si="23"/>
        <v>#REF!</v>
      </c>
      <c r="R53" s="182">
        <f t="shared" si="23"/>
        <v>0</v>
      </c>
      <c r="S53" s="182">
        <f t="shared" si="23"/>
        <v>0</v>
      </c>
      <c r="T53" s="182">
        <f t="shared" si="23"/>
        <v>0</v>
      </c>
      <c r="U53" s="182">
        <f t="shared" si="23"/>
        <v>0</v>
      </c>
      <c r="V53" s="182">
        <f t="shared" si="23"/>
        <v>0</v>
      </c>
      <c r="W53" s="182">
        <f t="shared" si="23"/>
        <v>0</v>
      </c>
      <c r="X53" s="182">
        <f t="shared" si="23"/>
        <v>0</v>
      </c>
      <c r="Y53" s="182">
        <f t="shared" si="23"/>
        <v>0</v>
      </c>
      <c r="Z53" s="182">
        <f t="shared" si="23"/>
        <v>0</v>
      </c>
      <c r="AA53" s="182">
        <f t="shared" si="23"/>
        <v>0</v>
      </c>
      <c r="AB53" s="182">
        <f t="shared" si="23"/>
        <v>0</v>
      </c>
      <c r="AC53" s="182">
        <f t="shared" si="23"/>
        <v>0</v>
      </c>
      <c r="AD53" s="182">
        <f t="shared" si="23"/>
        <v>0</v>
      </c>
      <c r="AE53" s="182">
        <f t="shared" si="23"/>
        <v>0</v>
      </c>
      <c r="AF53" s="182">
        <f t="shared" si="23"/>
        <v>0</v>
      </c>
      <c r="AG53" s="182">
        <f t="shared" si="23"/>
        <v>0</v>
      </c>
      <c r="AH53" s="182">
        <f t="shared" si="23"/>
        <v>0</v>
      </c>
      <c r="AI53" s="182">
        <f t="shared" si="23"/>
        <v>0</v>
      </c>
      <c r="AJ53" s="182">
        <f t="shared" si="23"/>
        <v>0</v>
      </c>
      <c r="AK53" s="182">
        <f t="shared" si="23"/>
        <v>0</v>
      </c>
      <c r="AL53" s="182">
        <f t="shared" si="23"/>
        <v>0</v>
      </c>
      <c r="AM53" s="182">
        <f t="shared" si="23"/>
        <v>0</v>
      </c>
      <c r="AN53" s="182">
        <f t="shared" si="23"/>
        <v>0</v>
      </c>
      <c r="AO53" s="182">
        <f t="shared" si="23"/>
        <v>0</v>
      </c>
      <c r="AP53" s="182">
        <f t="shared" si="23"/>
        <v>0</v>
      </c>
      <c r="AQ53" s="182">
        <f t="shared" si="23"/>
        <v>0</v>
      </c>
      <c r="AR53" s="182">
        <f t="shared" si="23"/>
        <v>0</v>
      </c>
      <c r="AS53" s="182">
        <f t="shared" si="23"/>
        <v>0</v>
      </c>
      <c r="AT53" s="182">
        <f t="shared" si="23"/>
        <v>0</v>
      </c>
      <c r="AU53" s="182">
        <f t="shared" si="23"/>
        <v>0</v>
      </c>
      <c r="AV53" s="182">
        <f t="shared" si="23"/>
        <v>0</v>
      </c>
      <c r="AW53" s="182">
        <f t="shared" si="23"/>
        <v>0</v>
      </c>
      <c r="AX53" s="182">
        <f t="shared" si="23"/>
        <v>0</v>
      </c>
      <c r="AY53" s="182">
        <f t="shared" si="23"/>
        <v>0</v>
      </c>
      <c r="AZ53" s="182">
        <f t="shared" si="23"/>
        <v>0</v>
      </c>
      <c r="BA53" s="182">
        <f t="shared" si="23"/>
        <v>0</v>
      </c>
      <c r="BB53" s="182">
        <f t="shared" si="23"/>
        <v>0</v>
      </c>
      <c r="BC53" s="182">
        <f t="shared" si="23"/>
        <v>0</v>
      </c>
      <c r="BD53" s="182">
        <f t="shared" si="23"/>
        <v>0</v>
      </c>
      <c r="BE53" s="182">
        <f t="shared" si="23"/>
        <v>0</v>
      </c>
      <c r="BF53" s="182">
        <f t="shared" si="23"/>
        <v>0</v>
      </c>
      <c r="BG53" s="182">
        <f t="shared" si="23"/>
        <v>0</v>
      </c>
      <c r="BH53" s="182">
        <f t="shared" si="23"/>
        <v>0</v>
      </c>
      <c r="BI53" s="182">
        <f t="shared" si="23"/>
        <v>0</v>
      </c>
      <c r="BJ53" s="182">
        <f t="shared" si="23"/>
        <v>0</v>
      </c>
      <c r="BK53" s="182">
        <f t="shared" si="23"/>
        <v>0</v>
      </c>
      <c r="BL53" s="182">
        <f t="shared" si="23"/>
        <v>0</v>
      </c>
      <c r="BM53" s="182">
        <f t="shared" si="23"/>
        <v>0</v>
      </c>
      <c r="BN53" s="182">
        <f t="shared" si="23"/>
        <v>0</v>
      </c>
      <c r="BO53" s="182">
        <f t="shared" si="23"/>
        <v>0</v>
      </c>
      <c r="BP53" s="182">
        <f t="shared" si="23"/>
        <v>0</v>
      </c>
      <c r="BQ53" s="182">
        <f t="shared" si="23"/>
        <v>0</v>
      </c>
      <c r="BR53" s="182">
        <f t="shared" si="23"/>
        <v>144</v>
      </c>
      <c r="BS53" s="182">
        <f aca="true" t="shared" si="24" ref="BS53:CD53">SUM(BS54:BS56)</f>
        <v>0</v>
      </c>
      <c r="BT53" s="182">
        <f t="shared" si="24"/>
        <v>0</v>
      </c>
      <c r="BU53" s="182">
        <f t="shared" si="24"/>
        <v>0</v>
      </c>
      <c r="BV53" s="182">
        <f t="shared" si="24"/>
        <v>0</v>
      </c>
      <c r="BW53" s="182">
        <f t="shared" si="24"/>
        <v>0</v>
      </c>
      <c r="BX53" s="182">
        <f t="shared" si="24"/>
        <v>0</v>
      </c>
      <c r="BY53" s="182">
        <f t="shared" si="24"/>
        <v>0</v>
      </c>
      <c r="BZ53" s="182">
        <f t="shared" si="24"/>
        <v>0</v>
      </c>
      <c r="CA53" s="182">
        <f t="shared" si="24"/>
        <v>108</v>
      </c>
      <c r="CB53" s="182">
        <f t="shared" si="24"/>
        <v>0</v>
      </c>
      <c r="CC53" s="182">
        <f t="shared" si="24"/>
        <v>0</v>
      </c>
      <c r="CD53" s="182">
        <f t="shared" si="24"/>
        <v>114</v>
      </c>
      <c r="CE53" s="182">
        <f>SUM(CE54:CE56)</f>
        <v>6</v>
      </c>
      <c r="CF53" s="274"/>
    </row>
    <row r="54" spans="1:84" s="181" customFormat="1" ht="25.5">
      <c r="A54" s="98" t="s">
        <v>342</v>
      </c>
      <c r="B54" s="78" t="s">
        <v>366</v>
      </c>
      <c r="C54" s="168"/>
      <c r="D54" s="190"/>
      <c r="E54" s="77"/>
      <c r="F54" s="77"/>
      <c r="G54" s="203">
        <v>66</v>
      </c>
      <c r="H54" s="203">
        <v>15</v>
      </c>
      <c r="I54" s="203">
        <v>51</v>
      </c>
      <c r="J54" s="203">
        <v>51</v>
      </c>
      <c r="K54" s="203">
        <v>0</v>
      </c>
      <c r="L54" s="203">
        <v>0</v>
      </c>
      <c r="M54" s="203">
        <v>0</v>
      </c>
      <c r="N54" s="203">
        <v>0</v>
      </c>
      <c r="O54" s="213">
        <v>0</v>
      </c>
      <c r="P54" s="221">
        <v>144</v>
      </c>
      <c r="Q54" s="203">
        <f>AB54+R54+AL54+AV54+BG54+BR54</f>
        <v>144</v>
      </c>
      <c r="R54" s="88"/>
      <c r="S54" s="88"/>
      <c r="T54" s="80"/>
      <c r="U54" s="80"/>
      <c r="V54" s="80"/>
      <c r="W54" s="80"/>
      <c r="X54" s="80"/>
      <c r="Y54" s="80"/>
      <c r="Z54" s="77"/>
      <c r="AA54" s="80"/>
      <c r="AB54" s="88"/>
      <c r="AC54" s="88"/>
      <c r="AD54" s="80"/>
      <c r="AE54" s="80"/>
      <c r="AF54" s="80"/>
      <c r="AG54" s="80"/>
      <c r="AH54" s="80"/>
      <c r="AI54" s="80"/>
      <c r="AJ54" s="77"/>
      <c r="AK54" s="80"/>
      <c r="AL54" s="88"/>
      <c r="AM54" s="88"/>
      <c r="AN54" s="80"/>
      <c r="AO54" s="80"/>
      <c r="AP54" s="80"/>
      <c r="AQ54" s="80"/>
      <c r="AR54" s="80"/>
      <c r="AS54" s="77"/>
      <c r="AT54" s="80"/>
      <c r="AU54" s="96"/>
      <c r="AV54" s="80"/>
      <c r="AW54" s="88"/>
      <c r="AX54" s="88"/>
      <c r="AY54" s="80"/>
      <c r="AZ54" s="80"/>
      <c r="BA54" s="80"/>
      <c r="BB54" s="80"/>
      <c r="BC54" s="80"/>
      <c r="BD54" s="77"/>
      <c r="BE54" s="80"/>
      <c r="BF54" s="96"/>
      <c r="BG54" s="88"/>
      <c r="BH54" s="88"/>
      <c r="BI54" s="88"/>
      <c r="BJ54" s="80"/>
      <c r="BK54" s="80"/>
      <c r="BL54" s="80"/>
      <c r="BM54" s="80"/>
      <c r="BN54" s="80"/>
      <c r="BO54" s="77"/>
      <c r="BP54" s="80"/>
      <c r="BQ54" s="96"/>
      <c r="BR54" s="80">
        <v>144</v>
      </c>
      <c r="BS54" s="88"/>
      <c r="BT54" s="88"/>
      <c r="BU54" s="80"/>
      <c r="BV54" s="80"/>
      <c r="BW54" s="80"/>
      <c r="BX54" s="80"/>
      <c r="BY54" s="80"/>
      <c r="BZ54" s="77"/>
      <c r="CA54" s="80">
        <v>108</v>
      </c>
      <c r="CB54" s="96"/>
      <c r="CD54" s="203">
        <v>66</v>
      </c>
      <c r="CE54" s="203">
        <f>G54-CD54</f>
        <v>0</v>
      </c>
      <c r="CF54" s="274"/>
    </row>
    <row r="55" spans="1:84" s="181" customFormat="1" ht="12.75">
      <c r="A55" s="98" t="s">
        <v>344</v>
      </c>
      <c r="B55" s="78" t="s">
        <v>279</v>
      </c>
      <c r="C55" s="168"/>
      <c r="D55" s="190">
        <v>2</v>
      </c>
      <c r="E55" s="77"/>
      <c r="F55" s="77"/>
      <c r="G55" s="203">
        <v>36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13">
        <v>36</v>
      </c>
      <c r="P55" s="182">
        <f aca="true" t="shared" si="25" ref="P55:AU55">SUM(P56:P56)</f>
        <v>180</v>
      </c>
      <c r="Q55" s="182" t="e">
        <f t="shared" si="25"/>
        <v>#REF!</v>
      </c>
      <c r="R55" s="182">
        <f t="shared" si="25"/>
        <v>0</v>
      </c>
      <c r="S55" s="182">
        <f t="shared" si="25"/>
        <v>0</v>
      </c>
      <c r="T55" s="182">
        <f t="shared" si="25"/>
        <v>0</v>
      </c>
      <c r="U55" s="182">
        <f t="shared" si="25"/>
        <v>0</v>
      </c>
      <c r="V55" s="182">
        <f t="shared" si="25"/>
        <v>0</v>
      </c>
      <c r="W55" s="182">
        <f t="shared" si="25"/>
        <v>0</v>
      </c>
      <c r="X55" s="182">
        <f t="shared" si="25"/>
        <v>0</v>
      </c>
      <c r="Y55" s="182">
        <f t="shared" si="25"/>
        <v>0</v>
      </c>
      <c r="Z55" s="182">
        <f t="shared" si="25"/>
        <v>0</v>
      </c>
      <c r="AA55" s="182">
        <f t="shared" si="25"/>
        <v>0</v>
      </c>
      <c r="AB55" s="182">
        <f t="shared" si="25"/>
        <v>0</v>
      </c>
      <c r="AC55" s="182">
        <f t="shared" si="25"/>
        <v>0</v>
      </c>
      <c r="AD55" s="182">
        <f t="shared" si="25"/>
        <v>0</v>
      </c>
      <c r="AE55" s="182">
        <f t="shared" si="25"/>
        <v>0</v>
      </c>
      <c r="AF55" s="182">
        <f t="shared" si="25"/>
        <v>0</v>
      </c>
      <c r="AG55" s="182">
        <f t="shared" si="25"/>
        <v>0</v>
      </c>
      <c r="AH55" s="182">
        <f t="shared" si="25"/>
        <v>0</v>
      </c>
      <c r="AI55" s="182">
        <f t="shared" si="25"/>
        <v>0</v>
      </c>
      <c r="AJ55" s="182">
        <f t="shared" si="25"/>
        <v>0</v>
      </c>
      <c r="AK55" s="182">
        <f t="shared" si="25"/>
        <v>0</v>
      </c>
      <c r="AL55" s="182">
        <f t="shared" si="25"/>
        <v>0</v>
      </c>
      <c r="AM55" s="182">
        <f t="shared" si="25"/>
        <v>0</v>
      </c>
      <c r="AN55" s="182">
        <f t="shared" si="25"/>
        <v>0</v>
      </c>
      <c r="AO55" s="182">
        <f t="shared" si="25"/>
        <v>0</v>
      </c>
      <c r="AP55" s="182">
        <f t="shared" si="25"/>
        <v>0</v>
      </c>
      <c r="AQ55" s="182">
        <f t="shared" si="25"/>
        <v>0</v>
      </c>
      <c r="AR55" s="182">
        <f t="shared" si="25"/>
        <v>0</v>
      </c>
      <c r="AS55" s="182">
        <f t="shared" si="25"/>
        <v>0</v>
      </c>
      <c r="AT55" s="182">
        <f t="shared" si="25"/>
        <v>0</v>
      </c>
      <c r="AU55" s="182">
        <f t="shared" si="25"/>
        <v>0</v>
      </c>
      <c r="AV55" s="182">
        <f aca="true" t="shared" si="26" ref="AV55:CA55">SUM(AV56:AV56)</f>
        <v>0</v>
      </c>
      <c r="AW55" s="182">
        <f t="shared" si="26"/>
        <v>0</v>
      </c>
      <c r="AX55" s="182">
        <f t="shared" si="26"/>
        <v>0</v>
      </c>
      <c r="AY55" s="182">
        <f t="shared" si="26"/>
        <v>0</v>
      </c>
      <c r="AZ55" s="182">
        <f t="shared" si="26"/>
        <v>0</v>
      </c>
      <c r="BA55" s="182">
        <f t="shared" si="26"/>
        <v>0</v>
      </c>
      <c r="BB55" s="182">
        <f t="shared" si="26"/>
        <v>0</v>
      </c>
      <c r="BC55" s="182">
        <f t="shared" si="26"/>
        <v>0</v>
      </c>
      <c r="BD55" s="182">
        <f t="shared" si="26"/>
        <v>0</v>
      </c>
      <c r="BE55" s="182">
        <f t="shared" si="26"/>
        <v>0</v>
      </c>
      <c r="BF55" s="182">
        <f t="shared" si="26"/>
        <v>0</v>
      </c>
      <c r="BG55" s="182">
        <f t="shared" si="26"/>
        <v>0</v>
      </c>
      <c r="BH55" s="182">
        <f t="shared" si="26"/>
        <v>0</v>
      </c>
      <c r="BI55" s="182">
        <f t="shared" si="26"/>
        <v>0</v>
      </c>
      <c r="BJ55" s="182">
        <f t="shared" si="26"/>
        <v>0</v>
      </c>
      <c r="BK55" s="182">
        <f t="shared" si="26"/>
        <v>0</v>
      </c>
      <c r="BL55" s="182">
        <f t="shared" si="26"/>
        <v>0</v>
      </c>
      <c r="BM55" s="182">
        <f t="shared" si="26"/>
        <v>0</v>
      </c>
      <c r="BN55" s="182">
        <f t="shared" si="26"/>
        <v>0</v>
      </c>
      <c r="BO55" s="182">
        <f t="shared" si="26"/>
        <v>0</v>
      </c>
      <c r="BP55" s="182">
        <f t="shared" si="26"/>
        <v>0</v>
      </c>
      <c r="BQ55" s="182">
        <f t="shared" si="26"/>
        <v>0</v>
      </c>
      <c r="BR55" s="182">
        <f t="shared" si="26"/>
        <v>0</v>
      </c>
      <c r="BS55" s="182">
        <f t="shared" si="26"/>
        <v>0</v>
      </c>
      <c r="BT55" s="182">
        <f t="shared" si="26"/>
        <v>0</v>
      </c>
      <c r="BU55" s="182">
        <f t="shared" si="26"/>
        <v>0</v>
      </c>
      <c r="BV55" s="182">
        <f t="shared" si="26"/>
        <v>0</v>
      </c>
      <c r="BW55" s="182">
        <f t="shared" si="26"/>
        <v>0</v>
      </c>
      <c r="BX55" s="182">
        <f t="shared" si="26"/>
        <v>0</v>
      </c>
      <c r="BY55" s="182">
        <f t="shared" si="26"/>
        <v>0</v>
      </c>
      <c r="BZ55" s="182">
        <f t="shared" si="26"/>
        <v>0</v>
      </c>
      <c r="CA55" s="182">
        <f t="shared" si="26"/>
        <v>0</v>
      </c>
      <c r="CB55" s="182">
        <f>SUM(CB56:CB56)</f>
        <v>0</v>
      </c>
      <c r="CC55" s="182">
        <f>SUM(CC56:CC56)</f>
        <v>0</v>
      </c>
      <c r="CD55" s="203">
        <v>36</v>
      </c>
      <c r="CE55" s="203">
        <f>G55-CD55</f>
        <v>0</v>
      </c>
      <c r="CF55" s="274"/>
    </row>
    <row r="56" spans="1:230" ht="25.5">
      <c r="A56" s="98" t="s">
        <v>367</v>
      </c>
      <c r="B56" s="93" t="s">
        <v>357</v>
      </c>
      <c r="C56" s="168"/>
      <c r="D56" s="190"/>
      <c r="E56" s="77"/>
      <c r="F56" s="77">
        <v>2</v>
      </c>
      <c r="G56" s="203">
        <v>18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18</v>
      </c>
      <c r="O56" s="213">
        <v>0</v>
      </c>
      <c r="P56" s="182">
        <v>180</v>
      </c>
      <c r="Q56" s="182" t="e">
        <f>SUM(#REF!)</f>
        <v>#REF!</v>
      </c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46"/>
      <c r="CD56" s="203">
        <v>12</v>
      </c>
      <c r="CE56" s="203">
        <f>G56-CD56</f>
        <v>6</v>
      </c>
      <c r="CF56" s="281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</row>
    <row r="57" spans="1:230" ht="26.25" customHeight="1" thickBot="1">
      <c r="A57" s="99" t="s">
        <v>78</v>
      </c>
      <c r="B57" s="100" t="s">
        <v>321</v>
      </c>
      <c r="C57" s="167"/>
      <c r="D57" s="191">
        <v>6</v>
      </c>
      <c r="E57" s="101"/>
      <c r="F57" s="101"/>
      <c r="G57" s="102">
        <v>216</v>
      </c>
      <c r="H57" s="102"/>
      <c r="I57" s="105">
        <v>216</v>
      </c>
      <c r="J57" s="104"/>
      <c r="K57" s="104"/>
      <c r="L57" s="105"/>
      <c r="M57" s="105"/>
      <c r="N57" s="105"/>
      <c r="O57" s="105"/>
      <c r="P57" s="105"/>
      <c r="Q57" s="106"/>
      <c r="R57" s="282">
        <f aca="true" t="shared" si="27" ref="R57:CC57">R32+R18+R15+R7</f>
        <v>425</v>
      </c>
      <c r="S57" s="282">
        <f t="shared" si="27"/>
        <v>200</v>
      </c>
      <c r="T57" s="282">
        <f t="shared" si="27"/>
        <v>402</v>
      </c>
      <c r="U57" s="282">
        <f t="shared" si="27"/>
        <v>158</v>
      </c>
      <c r="V57" s="282">
        <f t="shared" si="27"/>
        <v>238</v>
      </c>
      <c r="W57" s="282">
        <f t="shared" si="27"/>
        <v>166</v>
      </c>
      <c r="X57" s="282">
        <f t="shared" si="27"/>
        <v>80</v>
      </c>
      <c r="Y57" s="282">
        <f t="shared" si="27"/>
        <v>80</v>
      </c>
      <c r="Z57" s="282">
        <f t="shared" si="27"/>
        <v>80</v>
      </c>
      <c r="AA57" s="282">
        <f t="shared" si="27"/>
        <v>80</v>
      </c>
      <c r="AB57" s="282">
        <f t="shared" si="27"/>
        <v>2250</v>
      </c>
      <c r="AC57" s="282">
        <f t="shared" si="27"/>
        <v>169</v>
      </c>
      <c r="AD57" s="282">
        <f t="shared" si="27"/>
        <v>336</v>
      </c>
      <c r="AE57" s="282">
        <f t="shared" si="27"/>
        <v>170</v>
      </c>
      <c r="AF57" s="282">
        <f t="shared" si="27"/>
        <v>174</v>
      </c>
      <c r="AG57" s="282">
        <f t="shared" si="27"/>
        <v>152</v>
      </c>
      <c r="AH57" s="282">
        <f t="shared" si="27"/>
        <v>80</v>
      </c>
      <c r="AI57" s="282">
        <f t="shared" si="27"/>
        <v>80</v>
      </c>
      <c r="AJ57" s="282">
        <f t="shared" si="27"/>
        <v>80</v>
      </c>
      <c r="AK57" s="282">
        <f t="shared" si="27"/>
        <v>1871</v>
      </c>
      <c r="AL57" s="282">
        <f t="shared" si="27"/>
        <v>276</v>
      </c>
      <c r="AM57" s="282">
        <f t="shared" si="27"/>
        <v>296</v>
      </c>
      <c r="AN57" s="282">
        <f t="shared" si="27"/>
        <v>696</v>
      </c>
      <c r="AO57" s="282">
        <f t="shared" si="27"/>
        <v>80</v>
      </c>
      <c r="AP57" s="282">
        <f t="shared" si="27"/>
        <v>126</v>
      </c>
      <c r="AQ57" s="282">
        <f t="shared" si="27"/>
        <v>80</v>
      </c>
      <c r="AR57" s="282">
        <f t="shared" si="27"/>
        <v>80</v>
      </c>
      <c r="AS57" s="282">
        <f t="shared" si="27"/>
        <v>80</v>
      </c>
      <c r="AT57" s="282">
        <f t="shared" si="27"/>
        <v>80</v>
      </c>
      <c r="AU57" s="282">
        <f t="shared" si="27"/>
        <v>80</v>
      </c>
      <c r="AV57" s="282">
        <f t="shared" si="27"/>
        <v>3816</v>
      </c>
      <c r="AW57" s="282">
        <f t="shared" si="27"/>
        <v>80</v>
      </c>
      <c r="AX57" s="282">
        <f t="shared" si="27"/>
        <v>80</v>
      </c>
      <c r="AY57" s="282">
        <f t="shared" si="27"/>
        <v>108</v>
      </c>
      <c r="AZ57" s="282">
        <f t="shared" si="27"/>
        <v>80</v>
      </c>
      <c r="BA57" s="282">
        <f t="shared" si="27"/>
        <v>108</v>
      </c>
      <c r="BB57" s="282">
        <f t="shared" si="27"/>
        <v>80</v>
      </c>
      <c r="BC57" s="282">
        <f t="shared" si="27"/>
        <v>80</v>
      </c>
      <c r="BD57" s="282">
        <f t="shared" si="27"/>
        <v>80</v>
      </c>
      <c r="BE57" s="282">
        <f t="shared" si="27"/>
        <v>80</v>
      </c>
      <c r="BF57" s="282">
        <f t="shared" si="27"/>
        <v>80</v>
      </c>
      <c r="BG57" s="282">
        <f t="shared" si="27"/>
        <v>2544</v>
      </c>
      <c r="BH57" s="282">
        <f t="shared" si="27"/>
        <v>80</v>
      </c>
      <c r="BI57" s="282">
        <f t="shared" si="27"/>
        <v>80</v>
      </c>
      <c r="BJ57" s="282">
        <f t="shared" si="27"/>
        <v>148</v>
      </c>
      <c r="BK57" s="282">
        <f t="shared" si="27"/>
        <v>80</v>
      </c>
      <c r="BL57" s="282">
        <f t="shared" si="27"/>
        <v>148</v>
      </c>
      <c r="BM57" s="282">
        <f t="shared" si="27"/>
        <v>80</v>
      </c>
      <c r="BN57" s="282">
        <f t="shared" si="27"/>
        <v>80</v>
      </c>
      <c r="BO57" s="282">
        <f t="shared" si="27"/>
        <v>80</v>
      </c>
      <c r="BP57" s="282">
        <f t="shared" si="27"/>
        <v>80</v>
      </c>
      <c r="BQ57" s="282">
        <f t="shared" si="27"/>
        <v>80</v>
      </c>
      <c r="BR57" s="282">
        <f t="shared" si="27"/>
        <v>1136</v>
      </c>
      <c r="BS57" s="282">
        <f t="shared" si="27"/>
        <v>80</v>
      </c>
      <c r="BT57" s="282">
        <f t="shared" si="27"/>
        <v>80</v>
      </c>
      <c r="BU57" s="282">
        <f t="shared" si="27"/>
        <v>450</v>
      </c>
      <c r="BV57" s="282">
        <f t="shared" si="27"/>
        <v>242</v>
      </c>
      <c r="BW57" s="282">
        <f t="shared" si="27"/>
        <v>288</v>
      </c>
      <c r="BX57" s="282">
        <f t="shared" si="27"/>
        <v>80</v>
      </c>
      <c r="BY57" s="282">
        <f t="shared" si="27"/>
        <v>80</v>
      </c>
      <c r="BZ57" s="282">
        <f t="shared" si="27"/>
        <v>80</v>
      </c>
      <c r="CA57" s="282">
        <f t="shared" si="27"/>
        <v>188</v>
      </c>
      <c r="CB57" s="282">
        <f t="shared" si="27"/>
        <v>80</v>
      </c>
      <c r="CC57" s="282" t="e">
        <f t="shared" si="27"/>
        <v>#REF!</v>
      </c>
      <c r="CD57" s="282"/>
      <c r="CE57" s="282"/>
      <c r="CF57" s="281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</row>
    <row r="58" spans="1:230" ht="13.5" customHeight="1" thickTop="1">
      <c r="A58" s="99"/>
      <c r="B58" s="100" t="s">
        <v>368</v>
      </c>
      <c r="C58" s="167"/>
      <c r="D58" s="191">
        <v>6</v>
      </c>
      <c r="E58" s="101"/>
      <c r="F58" s="101"/>
      <c r="G58" s="108">
        <v>108</v>
      </c>
      <c r="H58" s="108"/>
      <c r="I58" s="108">
        <v>108</v>
      </c>
      <c r="J58" s="104"/>
      <c r="K58" s="104"/>
      <c r="L58" s="101"/>
      <c r="M58" s="101"/>
      <c r="N58" s="101"/>
      <c r="O58" s="101"/>
      <c r="P58" s="105"/>
      <c r="Q58" s="104"/>
      <c r="R58" s="214">
        <v>11</v>
      </c>
      <c r="S58" s="93"/>
      <c r="T58" s="283" t="s">
        <v>325</v>
      </c>
      <c r="U58" s="284" t="s">
        <v>330</v>
      </c>
      <c r="V58" s="285"/>
      <c r="W58" s="285"/>
      <c r="X58" s="285"/>
      <c r="Y58" s="285"/>
      <c r="Z58" s="285"/>
      <c r="AA58" s="286"/>
      <c r="AB58" s="214">
        <v>12</v>
      </c>
      <c r="AC58" s="93"/>
      <c r="AD58" s="283" t="s">
        <v>325</v>
      </c>
      <c r="AE58" s="284" t="s">
        <v>330</v>
      </c>
      <c r="AF58" s="285"/>
      <c r="AG58" s="285"/>
      <c r="AH58" s="285"/>
      <c r="AI58" s="285"/>
      <c r="AJ58" s="285"/>
      <c r="AK58" s="286"/>
      <c r="AL58" s="214">
        <v>8</v>
      </c>
      <c r="AM58" s="93"/>
      <c r="AN58" s="283" t="s">
        <v>325</v>
      </c>
      <c r="AO58" s="284" t="s">
        <v>330</v>
      </c>
      <c r="AP58" s="285"/>
      <c r="AQ58" s="285"/>
      <c r="AR58" s="285"/>
      <c r="AS58" s="285"/>
      <c r="AT58" s="285"/>
      <c r="AU58" s="286"/>
      <c r="AV58" s="214">
        <v>9</v>
      </c>
      <c r="AW58" s="146"/>
      <c r="AX58" s="146"/>
      <c r="AY58" s="287" t="s">
        <v>325</v>
      </c>
      <c r="AZ58" s="288" t="s">
        <v>330</v>
      </c>
      <c r="BA58" s="289"/>
      <c r="BB58" s="289"/>
      <c r="BC58" s="289"/>
      <c r="BD58" s="289"/>
      <c r="BE58" s="289"/>
      <c r="BF58" s="290"/>
      <c r="BG58" s="214">
        <v>9</v>
      </c>
      <c r="BH58" s="93"/>
      <c r="BI58" s="93"/>
      <c r="BJ58" s="283" t="s">
        <v>325</v>
      </c>
      <c r="BK58" s="284" t="s">
        <v>330</v>
      </c>
      <c r="BL58" s="285"/>
      <c r="BM58" s="285"/>
      <c r="BN58" s="285"/>
      <c r="BO58" s="285"/>
      <c r="BP58" s="285"/>
      <c r="BQ58" s="286"/>
      <c r="BR58" s="214">
        <v>9</v>
      </c>
      <c r="BS58" s="146"/>
      <c r="BT58" s="146"/>
      <c r="BU58" s="287" t="s">
        <v>325</v>
      </c>
      <c r="BV58" s="288" t="s">
        <v>330</v>
      </c>
      <c r="BW58" s="289"/>
      <c r="BX58" s="289"/>
      <c r="BY58" s="289"/>
      <c r="BZ58" s="289"/>
      <c r="CA58" s="289"/>
      <c r="CB58" s="289"/>
      <c r="CC58" s="46"/>
      <c r="CD58" s="46"/>
      <c r="CE58" s="46"/>
      <c r="CF58" s="281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</row>
    <row r="59" spans="1:230" ht="12.75" customHeight="1">
      <c r="A59" s="99"/>
      <c r="B59" s="142" t="s">
        <v>369</v>
      </c>
      <c r="C59" s="169"/>
      <c r="D59" s="170">
        <v>6</v>
      </c>
      <c r="E59" s="170"/>
      <c r="F59" s="170"/>
      <c r="G59" s="108">
        <v>36</v>
      </c>
      <c r="H59" s="108"/>
      <c r="I59" s="105">
        <v>36</v>
      </c>
      <c r="J59" s="104"/>
      <c r="K59" s="104"/>
      <c r="L59" s="101"/>
      <c r="M59" s="101"/>
      <c r="N59" s="101"/>
      <c r="O59" s="101"/>
      <c r="P59" s="105"/>
      <c r="Q59" s="104"/>
      <c r="R59" s="214"/>
      <c r="S59" s="93"/>
      <c r="T59" s="291"/>
      <c r="U59" s="284" t="s">
        <v>326</v>
      </c>
      <c r="V59" s="285"/>
      <c r="W59" s="285"/>
      <c r="X59" s="285"/>
      <c r="Y59" s="285"/>
      <c r="Z59" s="285"/>
      <c r="AA59" s="286"/>
      <c r="AB59" s="214">
        <v>7</v>
      </c>
      <c r="AC59" s="93"/>
      <c r="AD59" s="291"/>
      <c r="AE59" s="284" t="s">
        <v>326</v>
      </c>
      <c r="AF59" s="285"/>
      <c r="AG59" s="285"/>
      <c r="AH59" s="285"/>
      <c r="AI59" s="285"/>
      <c r="AJ59" s="285"/>
      <c r="AK59" s="286"/>
      <c r="AL59" s="214"/>
      <c r="AM59" s="93"/>
      <c r="AN59" s="291"/>
      <c r="AO59" s="284" t="s">
        <v>326</v>
      </c>
      <c r="AP59" s="285"/>
      <c r="AQ59" s="285"/>
      <c r="AR59" s="285"/>
      <c r="AS59" s="285"/>
      <c r="AT59" s="285"/>
      <c r="AU59" s="286"/>
      <c r="AV59" s="214">
        <v>3</v>
      </c>
      <c r="AW59" s="147"/>
      <c r="AX59" s="147"/>
      <c r="AY59" s="292"/>
      <c r="AZ59" s="284" t="s">
        <v>326</v>
      </c>
      <c r="BA59" s="285"/>
      <c r="BB59" s="285"/>
      <c r="BC59" s="285"/>
      <c r="BD59" s="285"/>
      <c r="BE59" s="285"/>
      <c r="BF59" s="286"/>
      <c r="BG59" s="214"/>
      <c r="BH59" s="93"/>
      <c r="BI59" s="93"/>
      <c r="BJ59" s="291"/>
      <c r="BK59" s="284" t="s">
        <v>326</v>
      </c>
      <c r="BL59" s="285"/>
      <c r="BM59" s="285"/>
      <c r="BN59" s="285"/>
      <c r="BO59" s="285"/>
      <c r="BP59" s="285"/>
      <c r="BQ59" s="286"/>
      <c r="BR59" s="214">
        <v>2</v>
      </c>
      <c r="BS59" s="147"/>
      <c r="BT59" s="147"/>
      <c r="BU59" s="292"/>
      <c r="BV59" s="284" t="s">
        <v>326</v>
      </c>
      <c r="BW59" s="285"/>
      <c r="BX59" s="285"/>
      <c r="BY59" s="285"/>
      <c r="BZ59" s="285"/>
      <c r="CA59" s="285"/>
      <c r="CB59" s="285"/>
      <c r="CC59" s="46"/>
      <c r="CD59" s="46"/>
      <c r="CE59" s="46"/>
      <c r="CF59" s="281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</row>
    <row r="60" spans="1:230" ht="12.75" customHeight="1">
      <c r="A60" s="99"/>
      <c r="B60" s="142" t="s">
        <v>370</v>
      </c>
      <c r="C60" s="169"/>
      <c r="D60" s="170">
        <v>6</v>
      </c>
      <c r="E60" s="170"/>
      <c r="F60" s="170"/>
      <c r="G60" s="108">
        <v>36</v>
      </c>
      <c r="H60" s="108"/>
      <c r="I60" s="105">
        <v>36</v>
      </c>
      <c r="J60" s="104"/>
      <c r="K60" s="104"/>
      <c r="L60" s="101"/>
      <c r="M60" s="101"/>
      <c r="N60" s="101"/>
      <c r="O60" s="101"/>
      <c r="P60" s="105"/>
      <c r="Q60" s="104"/>
      <c r="R60" s="214"/>
      <c r="S60" s="187"/>
      <c r="T60" s="291"/>
      <c r="U60" s="284" t="s">
        <v>327</v>
      </c>
      <c r="V60" s="285"/>
      <c r="W60" s="285"/>
      <c r="X60" s="285"/>
      <c r="Y60" s="285"/>
      <c r="Z60" s="285"/>
      <c r="AA60" s="286"/>
      <c r="AB60" s="214"/>
      <c r="AC60" s="187"/>
      <c r="AD60" s="291"/>
      <c r="AE60" s="284" t="s">
        <v>327</v>
      </c>
      <c r="AF60" s="285"/>
      <c r="AG60" s="285"/>
      <c r="AH60" s="285"/>
      <c r="AI60" s="285"/>
      <c r="AJ60" s="285"/>
      <c r="AK60" s="286"/>
      <c r="AL60" s="214"/>
      <c r="AM60" s="187"/>
      <c r="AN60" s="291"/>
      <c r="AO60" s="284" t="s">
        <v>327</v>
      </c>
      <c r="AP60" s="285"/>
      <c r="AQ60" s="285"/>
      <c r="AR60" s="285"/>
      <c r="AS60" s="285"/>
      <c r="AT60" s="285"/>
      <c r="AU60" s="286"/>
      <c r="AV60" s="214">
        <v>4</v>
      </c>
      <c r="AW60" s="148"/>
      <c r="AX60" s="148"/>
      <c r="AY60" s="292"/>
      <c r="AZ60" s="284" t="s">
        <v>327</v>
      </c>
      <c r="BA60" s="285"/>
      <c r="BB60" s="285"/>
      <c r="BC60" s="285"/>
      <c r="BD60" s="285"/>
      <c r="BE60" s="285"/>
      <c r="BF60" s="286"/>
      <c r="BG60" s="214"/>
      <c r="BH60" s="187"/>
      <c r="BI60" s="187"/>
      <c r="BJ60" s="291"/>
      <c r="BK60" s="284" t="s">
        <v>327</v>
      </c>
      <c r="BL60" s="285"/>
      <c r="BM60" s="285"/>
      <c r="BN60" s="285"/>
      <c r="BO60" s="285"/>
      <c r="BP60" s="285"/>
      <c r="BQ60" s="286"/>
      <c r="BR60" s="214">
        <v>4</v>
      </c>
      <c r="BS60" s="148"/>
      <c r="BT60" s="148"/>
      <c r="BU60" s="292"/>
      <c r="BV60" s="284" t="s">
        <v>327</v>
      </c>
      <c r="BW60" s="285"/>
      <c r="BX60" s="285"/>
      <c r="BY60" s="285"/>
      <c r="BZ60" s="285"/>
      <c r="CA60" s="285"/>
      <c r="CB60" s="285"/>
      <c r="CC60" s="46"/>
      <c r="CD60" s="46"/>
      <c r="CE60" s="46"/>
      <c r="CF60" s="281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</row>
    <row r="61" spans="1:230" ht="12.75" customHeight="1">
      <c r="A61" s="99"/>
      <c r="B61" s="142" t="s">
        <v>371</v>
      </c>
      <c r="C61" s="169"/>
      <c r="D61" s="170">
        <v>6</v>
      </c>
      <c r="E61" s="170"/>
      <c r="F61" s="170"/>
      <c r="G61" s="102">
        <v>36</v>
      </c>
      <c r="H61" s="102"/>
      <c r="I61" s="105">
        <v>36</v>
      </c>
      <c r="J61" s="104"/>
      <c r="K61" s="104"/>
      <c r="L61" s="105"/>
      <c r="M61" s="105"/>
      <c r="N61" s="105"/>
      <c r="O61" s="105"/>
      <c r="P61" s="105"/>
      <c r="Q61" s="106"/>
      <c r="R61" s="214"/>
      <c r="S61" s="187"/>
      <c r="T61" s="291"/>
      <c r="U61" s="284" t="s">
        <v>328</v>
      </c>
      <c r="V61" s="285"/>
      <c r="W61" s="285"/>
      <c r="X61" s="285"/>
      <c r="Y61" s="285"/>
      <c r="Z61" s="285"/>
      <c r="AA61" s="286"/>
      <c r="AB61" s="214"/>
      <c r="AC61" s="187"/>
      <c r="AD61" s="291"/>
      <c r="AE61" s="284" t="s">
        <v>328</v>
      </c>
      <c r="AF61" s="285"/>
      <c r="AG61" s="285"/>
      <c r="AH61" s="285"/>
      <c r="AI61" s="285"/>
      <c r="AJ61" s="285"/>
      <c r="AK61" s="286"/>
      <c r="AL61" s="214"/>
      <c r="AM61" s="187"/>
      <c r="AN61" s="291"/>
      <c r="AO61" s="284" t="s">
        <v>328</v>
      </c>
      <c r="AP61" s="285"/>
      <c r="AQ61" s="285"/>
      <c r="AR61" s="285"/>
      <c r="AS61" s="285"/>
      <c r="AT61" s="285"/>
      <c r="AU61" s="286"/>
      <c r="AV61" s="214"/>
      <c r="AW61" s="148"/>
      <c r="AX61" s="148"/>
      <c r="AY61" s="292"/>
      <c r="AZ61" s="284" t="s">
        <v>328</v>
      </c>
      <c r="BA61" s="285"/>
      <c r="BB61" s="285"/>
      <c r="BC61" s="285"/>
      <c r="BD61" s="285"/>
      <c r="BE61" s="285"/>
      <c r="BF61" s="286"/>
      <c r="BG61" s="214"/>
      <c r="BH61" s="187"/>
      <c r="BI61" s="187"/>
      <c r="BJ61" s="291"/>
      <c r="BK61" s="284" t="s">
        <v>328</v>
      </c>
      <c r="BL61" s="285"/>
      <c r="BM61" s="285"/>
      <c r="BN61" s="285"/>
      <c r="BO61" s="285"/>
      <c r="BP61" s="285"/>
      <c r="BQ61" s="286"/>
      <c r="BR61" s="214">
        <v>4</v>
      </c>
      <c r="BS61" s="148"/>
      <c r="BT61" s="148"/>
      <c r="BU61" s="292"/>
      <c r="BV61" s="284" t="s">
        <v>328</v>
      </c>
      <c r="BW61" s="285"/>
      <c r="BX61" s="285"/>
      <c r="BY61" s="285"/>
      <c r="BZ61" s="285"/>
      <c r="CA61" s="285"/>
      <c r="CB61" s="285"/>
      <c r="CC61" s="46"/>
      <c r="CD61" s="46"/>
      <c r="CE61" s="46"/>
      <c r="CF61" s="281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</row>
    <row r="62" spans="1:230" ht="12.75" customHeight="1">
      <c r="A62" s="99" t="s">
        <v>372</v>
      </c>
      <c r="B62" s="142"/>
      <c r="C62" s="169"/>
      <c r="D62" s="170"/>
      <c r="E62" s="170"/>
      <c r="F62" s="170"/>
      <c r="G62" s="108">
        <f aca="true" t="shared" si="28" ref="G62:AL62">G34+G18+G14+G7+G57+144</f>
        <v>912</v>
      </c>
      <c r="H62" s="108">
        <f t="shared" si="28"/>
        <v>204</v>
      </c>
      <c r="I62" s="108">
        <f t="shared" si="28"/>
        <v>798</v>
      </c>
      <c r="J62" s="108">
        <f t="shared" si="28"/>
        <v>300</v>
      </c>
      <c r="K62" s="108">
        <f t="shared" si="28"/>
        <v>426</v>
      </c>
      <c r="L62" s="108">
        <f t="shared" si="28"/>
        <v>144</v>
      </c>
      <c r="M62" s="108">
        <f t="shared" si="28"/>
        <v>144</v>
      </c>
      <c r="N62" s="108">
        <f t="shared" si="28"/>
        <v>162</v>
      </c>
      <c r="O62" s="108">
        <f t="shared" si="28"/>
        <v>180</v>
      </c>
      <c r="P62" s="108">
        <f t="shared" si="28"/>
        <v>10243</v>
      </c>
      <c r="Q62" s="108" t="e">
        <f t="shared" si="28"/>
        <v>#REF!</v>
      </c>
      <c r="R62" s="108">
        <f t="shared" si="28"/>
        <v>1749</v>
      </c>
      <c r="S62" s="108">
        <f t="shared" si="28"/>
        <v>1239</v>
      </c>
      <c r="T62" s="108">
        <f t="shared" si="28"/>
        <v>1643</v>
      </c>
      <c r="U62" s="108">
        <f t="shared" si="28"/>
        <v>1155</v>
      </c>
      <c r="V62" s="108">
        <f t="shared" si="28"/>
        <v>1315</v>
      </c>
      <c r="W62" s="108">
        <f t="shared" si="28"/>
        <v>1171</v>
      </c>
      <c r="X62" s="108">
        <f t="shared" si="28"/>
        <v>999</v>
      </c>
      <c r="Y62" s="108">
        <f t="shared" si="28"/>
        <v>999</v>
      </c>
      <c r="Z62" s="108">
        <f t="shared" si="28"/>
        <v>999</v>
      </c>
      <c r="AA62" s="108">
        <f t="shared" si="28"/>
        <v>999</v>
      </c>
      <c r="AB62" s="108">
        <f t="shared" si="28"/>
        <v>5771</v>
      </c>
      <c r="AC62" s="108">
        <f t="shared" si="28"/>
        <v>1177</v>
      </c>
      <c r="AD62" s="108">
        <f t="shared" si="28"/>
        <v>1511</v>
      </c>
      <c r="AE62" s="108">
        <f t="shared" si="28"/>
        <v>1179</v>
      </c>
      <c r="AF62" s="108">
        <f t="shared" si="28"/>
        <v>1187</v>
      </c>
      <c r="AG62" s="108">
        <f t="shared" si="28"/>
        <v>1143</v>
      </c>
      <c r="AH62" s="108">
        <f t="shared" si="28"/>
        <v>999</v>
      </c>
      <c r="AI62" s="108">
        <f t="shared" si="28"/>
        <v>999</v>
      </c>
      <c r="AJ62" s="108">
        <f t="shared" si="28"/>
        <v>999</v>
      </c>
      <c r="AK62" s="108">
        <f t="shared" si="28"/>
        <v>5013</v>
      </c>
      <c r="AL62" s="108">
        <f t="shared" si="28"/>
        <v>1391</v>
      </c>
      <c r="AM62" s="108">
        <f aca="true" t="shared" si="29" ref="AM62:BR62">AM34+AM18+AM14+AM7+AM57+144</f>
        <v>1487</v>
      </c>
      <c r="AN62" s="108">
        <f t="shared" si="29"/>
        <v>2383</v>
      </c>
      <c r="AO62" s="108">
        <f t="shared" si="29"/>
        <v>999</v>
      </c>
      <c r="AP62" s="108">
        <f t="shared" si="29"/>
        <v>1091</v>
      </c>
      <c r="AQ62" s="108">
        <f t="shared" si="29"/>
        <v>999</v>
      </c>
      <c r="AR62" s="108">
        <f t="shared" si="29"/>
        <v>999</v>
      </c>
      <c r="AS62" s="108">
        <f t="shared" si="29"/>
        <v>999</v>
      </c>
      <c r="AT62" s="108">
        <f t="shared" si="29"/>
        <v>999</v>
      </c>
      <c r="AU62" s="108">
        <f t="shared" si="29"/>
        <v>999</v>
      </c>
      <c r="AV62" s="108">
        <f t="shared" si="29"/>
        <v>9367</v>
      </c>
      <c r="AW62" s="108">
        <f t="shared" si="29"/>
        <v>999</v>
      </c>
      <c r="AX62" s="108">
        <f t="shared" si="29"/>
        <v>999</v>
      </c>
      <c r="AY62" s="108">
        <f t="shared" si="29"/>
        <v>1055</v>
      </c>
      <c r="AZ62" s="108">
        <f t="shared" si="29"/>
        <v>999</v>
      </c>
      <c r="BA62" s="108">
        <f t="shared" si="29"/>
        <v>1055</v>
      </c>
      <c r="BB62" s="108">
        <f t="shared" si="29"/>
        <v>999</v>
      </c>
      <c r="BC62" s="108">
        <f t="shared" si="29"/>
        <v>999</v>
      </c>
      <c r="BD62" s="108">
        <f t="shared" si="29"/>
        <v>999</v>
      </c>
      <c r="BE62" s="108">
        <f t="shared" si="29"/>
        <v>999</v>
      </c>
      <c r="BF62" s="108">
        <f t="shared" si="29"/>
        <v>999</v>
      </c>
      <c r="BG62" s="108">
        <f t="shared" si="29"/>
        <v>6583</v>
      </c>
      <c r="BH62" s="108">
        <f t="shared" si="29"/>
        <v>999</v>
      </c>
      <c r="BI62" s="108">
        <f t="shared" si="29"/>
        <v>999</v>
      </c>
      <c r="BJ62" s="108">
        <f t="shared" si="29"/>
        <v>1135</v>
      </c>
      <c r="BK62" s="108">
        <f t="shared" si="29"/>
        <v>999</v>
      </c>
      <c r="BL62" s="108">
        <f t="shared" si="29"/>
        <v>1135</v>
      </c>
      <c r="BM62" s="108">
        <f t="shared" si="29"/>
        <v>999</v>
      </c>
      <c r="BN62" s="108">
        <f t="shared" si="29"/>
        <v>999</v>
      </c>
      <c r="BO62" s="108">
        <f t="shared" si="29"/>
        <v>999</v>
      </c>
      <c r="BP62" s="108">
        <f t="shared" si="29"/>
        <v>999</v>
      </c>
      <c r="BQ62" s="108">
        <f t="shared" si="29"/>
        <v>999</v>
      </c>
      <c r="BR62" s="108">
        <f t="shared" si="29"/>
        <v>3351</v>
      </c>
      <c r="BS62" s="108">
        <f aca="true" t="shared" si="30" ref="BS62:CD62">BS34+BS18+BS14+BS7+BS57+144</f>
        <v>999</v>
      </c>
      <c r="BT62" s="108">
        <f t="shared" si="30"/>
        <v>999</v>
      </c>
      <c r="BU62" s="108">
        <f t="shared" si="30"/>
        <v>1853</v>
      </c>
      <c r="BV62" s="108">
        <f t="shared" si="30"/>
        <v>1377</v>
      </c>
      <c r="BW62" s="108">
        <f t="shared" si="30"/>
        <v>1475</v>
      </c>
      <c r="BX62" s="108">
        <f t="shared" si="30"/>
        <v>999</v>
      </c>
      <c r="BY62" s="108">
        <f t="shared" si="30"/>
        <v>999</v>
      </c>
      <c r="BZ62" s="108">
        <f t="shared" si="30"/>
        <v>999</v>
      </c>
      <c r="CA62" s="108">
        <f t="shared" si="30"/>
        <v>1215</v>
      </c>
      <c r="CB62" s="108">
        <f t="shared" si="30"/>
        <v>999</v>
      </c>
      <c r="CC62" s="108" t="e">
        <f t="shared" si="30"/>
        <v>#REF!</v>
      </c>
      <c r="CD62" s="108">
        <f t="shared" si="30"/>
        <v>686</v>
      </c>
      <c r="CE62" s="108">
        <f>CE34+CE18+CE14+CE7</f>
        <v>136</v>
      </c>
      <c r="CF62" s="281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</row>
    <row r="63" spans="1:230" ht="12.75" customHeight="1">
      <c r="A63" s="293" t="s">
        <v>372</v>
      </c>
      <c r="B63" s="294"/>
      <c r="C63" s="295"/>
      <c r="D63" s="296"/>
      <c r="E63" s="296"/>
      <c r="F63" s="296"/>
      <c r="G63" s="297">
        <v>4464</v>
      </c>
      <c r="H63" s="297">
        <v>492</v>
      </c>
      <c r="I63" s="298">
        <v>2460</v>
      </c>
      <c r="J63" s="299">
        <v>1944</v>
      </c>
      <c r="K63" s="299">
        <v>322</v>
      </c>
      <c r="L63" s="300">
        <v>104</v>
      </c>
      <c r="M63" s="300">
        <v>90</v>
      </c>
      <c r="N63" s="300">
        <v>0</v>
      </c>
      <c r="O63" s="300">
        <v>216</v>
      </c>
      <c r="P63" s="298">
        <v>936</v>
      </c>
      <c r="Q63" s="299"/>
      <c r="R63" s="214"/>
      <c r="S63" s="188"/>
      <c r="T63" s="291"/>
      <c r="U63" s="284"/>
      <c r="V63" s="285"/>
      <c r="W63" s="285"/>
      <c r="X63" s="285"/>
      <c r="Y63" s="285"/>
      <c r="Z63" s="285"/>
      <c r="AA63" s="286"/>
      <c r="AB63" s="214"/>
      <c r="AC63" s="188"/>
      <c r="AD63" s="291"/>
      <c r="AE63" s="284"/>
      <c r="AF63" s="285"/>
      <c r="AG63" s="285"/>
      <c r="AH63" s="285"/>
      <c r="AI63" s="285"/>
      <c r="AJ63" s="285"/>
      <c r="AK63" s="286"/>
      <c r="AL63" s="214"/>
      <c r="AM63" s="188"/>
      <c r="AN63" s="291"/>
      <c r="AO63" s="284"/>
      <c r="AP63" s="285"/>
      <c r="AQ63" s="285"/>
      <c r="AR63" s="285"/>
      <c r="AS63" s="285"/>
      <c r="AT63" s="285"/>
      <c r="AU63" s="286"/>
      <c r="AV63" s="214"/>
      <c r="AW63" s="149"/>
      <c r="AX63" s="149"/>
      <c r="AY63" s="292"/>
      <c r="AZ63" s="284"/>
      <c r="BA63" s="285"/>
      <c r="BB63" s="285"/>
      <c r="BC63" s="285"/>
      <c r="BD63" s="285"/>
      <c r="BE63" s="285"/>
      <c r="BF63" s="286"/>
      <c r="BG63" s="214"/>
      <c r="BH63" s="188"/>
      <c r="BI63" s="188"/>
      <c r="BJ63" s="291"/>
      <c r="BK63" s="284"/>
      <c r="BL63" s="285"/>
      <c r="BM63" s="285"/>
      <c r="BN63" s="285"/>
      <c r="BO63" s="285"/>
      <c r="BP63" s="285"/>
      <c r="BQ63" s="286"/>
      <c r="BR63" s="214"/>
      <c r="BS63" s="149"/>
      <c r="BT63" s="149"/>
      <c r="BU63" s="292"/>
      <c r="BV63" s="284"/>
      <c r="BW63" s="285"/>
      <c r="BX63" s="285"/>
      <c r="BY63" s="285"/>
      <c r="BZ63" s="285"/>
      <c r="CA63" s="285"/>
      <c r="CB63" s="285"/>
      <c r="CC63" s="46"/>
      <c r="CD63" s="46">
        <v>216</v>
      </c>
      <c r="CE63" s="46"/>
      <c r="CF63" s="281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</row>
    <row r="64" spans="1:230" ht="12.75" customHeight="1">
      <c r="A64" s="301"/>
      <c r="B64" s="302"/>
      <c r="C64" s="295"/>
      <c r="D64" s="296"/>
      <c r="E64" s="296"/>
      <c r="F64" s="296"/>
      <c r="G64" s="297"/>
      <c r="H64" s="297"/>
      <c r="I64" s="298" t="s">
        <v>325</v>
      </c>
      <c r="J64" s="299"/>
      <c r="K64" s="299"/>
      <c r="L64" s="300"/>
      <c r="M64" s="300"/>
      <c r="N64" s="300"/>
      <c r="O64" s="300"/>
      <c r="P64" s="298"/>
      <c r="Q64" s="299"/>
      <c r="R64" s="214"/>
      <c r="S64" s="188"/>
      <c r="T64" s="291"/>
      <c r="U64" s="284"/>
      <c r="V64" s="285"/>
      <c r="W64" s="285"/>
      <c r="X64" s="285"/>
      <c r="Y64" s="285"/>
      <c r="Z64" s="285"/>
      <c r="AA64" s="286"/>
      <c r="AB64" s="214"/>
      <c r="AC64" s="188"/>
      <c r="AD64" s="291"/>
      <c r="AE64" s="284"/>
      <c r="AF64" s="285"/>
      <c r="AG64" s="285"/>
      <c r="AH64" s="285"/>
      <c r="AI64" s="285"/>
      <c r="AJ64" s="285"/>
      <c r="AK64" s="286"/>
      <c r="AL64" s="214"/>
      <c r="AM64" s="188"/>
      <c r="AN64" s="291"/>
      <c r="AO64" s="284"/>
      <c r="AP64" s="285"/>
      <c r="AQ64" s="285"/>
      <c r="AR64" s="285"/>
      <c r="AS64" s="285"/>
      <c r="AT64" s="285"/>
      <c r="AU64" s="286"/>
      <c r="AV64" s="214"/>
      <c r="AW64" s="149"/>
      <c r="AX64" s="149"/>
      <c r="AY64" s="292"/>
      <c r="AZ64" s="284"/>
      <c r="BA64" s="285"/>
      <c r="BB64" s="285"/>
      <c r="BC64" s="285"/>
      <c r="BD64" s="285"/>
      <c r="BE64" s="285"/>
      <c r="BF64" s="286"/>
      <c r="BG64" s="214"/>
      <c r="BH64" s="188"/>
      <c r="BI64" s="188"/>
      <c r="BJ64" s="291"/>
      <c r="BK64" s="284"/>
      <c r="BL64" s="285"/>
      <c r="BM64" s="285"/>
      <c r="BN64" s="285"/>
      <c r="BO64" s="285"/>
      <c r="BP64" s="285"/>
      <c r="BQ64" s="286"/>
      <c r="BR64" s="214"/>
      <c r="BS64" s="149"/>
      <c r="BT64" s="149"/>
      <c r="BU64" s="292"/>
      <c r="BV64" s="284"/>
      <c r="BW64" s="285"/>
      <c r="BX64" s="285"/>
      <c r="BY64" s="285"/>
      <c r="BZ64" s="285"/>
      <c r="CA64" s="285"/>
      <c r="CB64" s="285"/>
      <c r="CC64" s="46"/>
      <c r="CD64" s="46">
        <v>30</v>
      </c>
      <c r="CE64" s="46"/>
      <c r="CF64" s="281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</row>
    <row r="65" spans="1:84" ht="12.75" customHeight="1" thickBot="1">
      <c r="A65" s="303"/>
      <c r="B65" s="304"/>
      <c r="C65" s="185"/>
      <c r="D65" s="185"/>
      <c r="E65" s="185"/>
      <c r="F65" s="185"/>
      <c r="G65" s="282"/>
      <c r="H65" s="282"/>
      <c r="I65" s="282"/>
      <c r="J65" s="282"/>
      <c r="K65" s="282">
        <v>610</v>
      </c>
      <c r="L65" s="282">
        <v>150</v>
      </c>
      <c r="M65" s="282"/>
      <c r="N65" s="282">
        <v>0</v>
      </c>
      <c r="O65" s="282"/>
      <c r="P65" s="282">
        <v>216</v>
      </c>
      <c r="Q65" s="282">
        <v>900</v>
      </c>
      <c r="R65" s="214"/>
      <c r="S65" s="188"/>
      <c r="T65" s="291"/>
      <c r="U65" s="284" t="s">
        <v>331</v>
      </c>
      <c r="V65" s="285"/>
      <c r="W65" s="285"/>
      <c r="X65" s="285"/>
      <c r="Y65" s="285"/>
      <c r="Z65" s="285"/>
      <c r="AA65" s="286"/>
      <c r="AB65" s="214">
        <v>4</v>
      </c>
      <c r="AC65" s="188"/>
      <c r="AD65" s="291"/>
      <c r="AE65" s="284" t="s">
        <v>331</v>
      </c>
      <c r="AF65" s="285"/>
      <c r="AG65" s="285"/>
      <c r="AH65" s="285"/>
      <c r="AI65" s="285"/>
      <c r="AJ65" s="285"/>
      <c r="AK65" s="286"/>
      <c r="AL65" s="214" t="s">
        <v>210</v>
      </c>
      <c r="AM65" s="188"/>
      <c r="AN65" s="291"/>
      <c r="AO65" s="284" t="s">
        <v>331</v>
      </c>
      <c r="AP65" s="285"/>
      <c r="AQ65" s="285"/>
      <c r="AR65" s="285"/>
      <c r="AS65" s="285"/>
      <c r="AT65" s="285"/>
      <c r="AU65" s="286"/>
      <c r="AV65" s="214">
        <v>2</v>
      </c>
      <c r="AW65" s="149"/>
      <c r="AX65" s="149"/>
      <c r="AY65" s="292"/>
      <c r="AZ65" s="284" t="s">
        <v>331</v>
      </c>
      <c r="BA65" s="285"/>
      <c r="BB65" s="285"/>
      <c r="BC65" s="285"/>
      <c r="BD65" s="285"/>
      <c r="BE65" s="285"/>
      <c r="BF65" s="286"/>
      <c r="BG65" s="214"/>
      <c r="BH65" s="188"/>
      <c r="BI65" s="188"/>
      <c r="BJ65" s="291"/>
      <c r="BK65" s="284" t="s">
        <v>331</v>
      </c>
      <c r="BL65" s="285"/>
      <c r="BM65" s="285"/>
      <c r="BN65" s="285"/>
      <c r="BO65" s="285"/>
      <c r="BP65" s="285"/>
      <c r="BQ65" s="286"/>
      <c r="BR65" s="214" t="s">
        <v>447</v>
      </c>
      <c r="BS65" s="149"/>
      <c r="BT65" s="149"/>
      <c r="BU65" s="292"/>
      <c r="BV65" s="284" t="s">
        <v>331</v>
      </c>
      <c r="BW65" s="285"/>
      <c r="BX65" s="285"/>
      <c r="BY65" s="285"/>
      <c r="BZ65" s="285"/>
      <c r="CA65" s="285"/>
      <c r="CB65" s="285"/>
      <c r="CD65" s="17">
        <f>CD63+CD58+CD57+CD32+CD18+CD15+CD7</f>
        <v>794</v>
      </c>
      <c r="CE65" s="17">
        <f>CE63+CE58+CE57+CE32+CE18+CE15+CE7</f>
        <v>146</v>
      </c>
      <c r="CF65" s="305"/>
    </row>
    <row r="66" spans="1:80" ht="13.5" customHeight="1" thickBot="1" thickTop="1">
      <c r="A66" s="306"/>
      <c r="B66" s="307"/>
      <c r="C66" s="307"/>
      <c r="D66" s="307"/>
      <c r="E66" s="307"/>
      <c r="F66" s="307"/>
      <c r="G66" s="308"/>
      <c r="H66" s="146"/>
      <c r="I66" s="287"/>
      <c r="J66" s="288" t="s">
        <v>330</v>
      </c>
      <c r="K66" s="289"/>
      <c r="L66" s="289"/>
      <c r="M66" s="289"/>
      <c r="N66" s="289"/>
      <c r="O66" s="289"/>
      <c r="P66" s="289"/>
      <c r="Q66" s="290"/>
      <c r="R66" s="214">
        <v>4</v>
      </c>
      <c r="S66" s="188"/>
      <c r="T66" s="309"/>
      <c r="U66" s="284" t="s">
        <v>312</v>
      </c>
      <c r="V66" s="285"/>
      <c r="W66" s="285"/>
      <c r="X66" s="285"/>
      <c r="Y66" s="285"/>
      <c r="Z66" s="285"/>
      <c r="AA66" s="286"/>
      <c r="AB66" s="214">
        <v>6</v>
      </c>
      <c r="AC66" s="188"/>
      <c r="AD66" s="309"/>
      <c r="AE66" s="284" t="s">
        <v>312</v>
      </c>
      <c r="AF66" s="285"/>
      <c r="AG66" s="285"/>
      <c r="AH66" s="285"/>
      <c r="AI66" s="285"/>
      <c r="AJ66" s="285"/>
      <c r="AK66" s="286"/>
      <c r="AL66" s="214">
        <v>4</v>
      </c>
      <c r="AM66" s="188"/>
      <c r="AN66" s="309"/>
      <c r="AO66" s="284" t="s">
        <v>312</v>
      </c>
      <c r="AP66" s="285"/>
      <c r="AQ66" s="285"/>
      <c r="AR66" s="285"/>
      <c r="AS66" s="285"/>
      <c r="AT66" s="285"/>
      <c r="AU66" s="286"/>
      <c r="AV66" s="214">
        <v>6</v>
      </c>
      <c r="AW66" s="150"/>
      <c r="AX66" s="150"/>
      <c r="AY66" s="310"/>
      <c r="AZ66" s="311" t="s">
        <v>312</v>
      </c>
      <c r="BA66" s="312"/>
      <c r="BB66" s="312"/>
      <c r="BC66" s="312"/>
      <c r="BD66" s="312"/>
      <c r="BE66" s="312"/>
      <c r="BF66" s="313"/>
      <c r="BG66" s="214"/>
      <c r="BH66" s="188"/>
      <c r="BI66" s="188"/>
      <c r="BJ66" s="309"/>
      <c r="BK66" s="284" t="s">
        <v>312</v>
      </c>
      <c r="BL66" s="285"/>
      <c r="BM66" s="285"/>
      <c r="BN66" s="285"/>
      <c r="BO66" s="285"/>
      <c r="BP66" s="285"/>
      <c r="BQ66" s="286"/>
      <c r="BR66" s="214">
        <v>8</v>
      </c>
      <c r="BS66" s="150"/>
      <c r="BT66" s="150"/>
      <c r="BU66" s="310"/>
      <c r="BV66" s="311" t="s">
        <v>312</v>
      </c>
      <c r="BW66" s="312"/>
      <c r="BX66" s="312"/>
      <c r="BY66" s="312"/>
      <c r="BZ66" s="312"/>
      <c r="CA66" s="312"/>
      <c r="CB66" s="312"/>
    </row>
    <row r="67" spans="1:230" s="125" customFormat="1" ht="13.5" customHeight="1" thickTop="1">
      <c r="A67" s="314"/>
      <c r="B67" s="239"/>
      <c r="C67" s="239"/>
      <c r="D67" s="239"/>
      <c r="E67" s="239"/>
      <c r="F67" s="239"/>
      <c r="G67" s="315"/>
      <c r="H67" s="147"/>
      <c r="I67" s="292"/>
      <c r="J67" s="284" t="s">
        <v>326</v>
      </c>
      <c r="K67" s="285"/>
      <c r="L67" s="285"/>
      <c r="M67" s="285"/>
      <c r="N67" s="285"/>
      <c r="O67" s="285"/>
      <c r="P67" s="285"/>
      <c r="Q67" s="285"/>
      <c r="R67" s="121">
        <v>612</v>
      </c>
      <c r="S67" s="121"/>
      <c r="T67" s="122"/>
      <c r="U67" s="122"/>
      <c r="V67" s="122"/>
      <c r="W67" s="122"/>
      <c r="X67" s="122"/>
      <c r="Y67" s="122"/>
      <c r="Z67" s="123"/>
      <c r="AA67" s="122"/>
      <c r="AB67" s="121">
        <v>612</v>
      </c>
      <c r="AC67" s="121"/>
      <c r="AD67" s="122"/>
      <c r="AE67" s="122"/>
      <c r="AF67" s="122"/>
      <c r="AG67" s="122"/>
      <c r="AH67" s="122"/>
      <c r="AI67" s="122"/>
      <c r="AJ67" s="123"/>
      <c r="AK67" s="122"/>
      <c r="AL67" s="121">
        <v>468</v>
      </c>
      <c r="AM67" s="121"/>
      <c r="AN67" s="122"/>
      <c r="AO67" s="122"/>
      <c r="AP67" s="122"/>
      <c r="AQ67" s="122"/>
      <c r="AR67" s="122"/>
      <c r="AS67" s="123"/>
      <c r="AT67" s="122"/>
      <c r="AU67" s="122"/>
      <c r="AV67" s="121">
        <v>612</v>
      </c>
      <c r="AW67" s="121"/>
      <c r="AX67" s="121"/>
      <c r="AY67" s="122"/>
      <c r="AZ67" s="122"/>
      <c r="BA67" s="122"/>
      <c r="BB67" s="122"/>
      <c r="BC67" s="122"/>
      <c r="BD67" s="123"/>
      <c r="BE67" s="122"/>
      <c r="BF67" s="122"/>
      <c r="BG67" s="121">
        <v>540</v>
      </c>
      <c r="BH67" s="121"/>
      <c r="BI67" s="121"/>
      <c r="BJ67" s="122"/>
      <c r="BK67" s="122"/>
      <c r="BL67" s="122"/>
      <c r="BM67" s="122"/>
      <c r="BN67" s="122"/>
      <c r="BO67" s="123"/>
      <c r="BP67" s="122"/>
      <c r="BQ67" s="122"/>
      <c r="BR67" s="121">
        <v>144</v>
      </c>
      <c r="BS67" s="121"/>
      <c r="BT67" s="121"/>
      <c r="BU67" s="122"/>
      <c r="BV67" s="122"/>
      <c r="BW67" s="122"/>
      <c r="BX67" s="122"/>
      <c r="BY67" s="122"/>
      <c r="BZ67" s="123"/>
      <c r="CA67" s="122"/>
      <c r="CB67" s="122"/>
      <c r="CC67" s="124"/>
      <c r="CD67" s="124"/>
      <c r="CE67" s="124"/>
      <c r="CF67" s="316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</row>
    <row r="68" spans="1:70" ht="12.75" customHeight="1">
      <c r="A68" s="317"/>
      <c r="B68" s="318"/>
      <c r="C68" s="318"/>
      <c r="D68" s="318"/>
      <c r="E68" s="318"/>
      <c r="F68" s="318"/>
      <c r="G68" s="319"/>
      <c r="H68" s="148"/>
      <c r="I68" s="292"/>
      <c r="J68" s="284" t="s">
        <v>327</v>
      </c>
      <c r="K68" s="285"/>
      <c r="L68" s="285"/>
      <c r="M68" s="285"/>
      <c r="N68" s="285"/>
      <c r="O68" s="285"/>
      <c r="P68" s="285"/>
      <c r="Q68" s="285"/>
      <c r="AB68" s="90">
        <v>180</v>
      </c>
      <c r="AL68" s="90">
        <v>108</v>
      </c>
      <c r="AV68" s="90">
        <v>72</v>
      </c>
      <c r="BG68" s="90">
        <v>72</v>
      </c>
      <c r="BR68" s="90">
        <v>72</v>
      </c>
    </row>
    <row r="69" spans="1:78" ht="12.75" customHeight="1">
      <c r="A69" s="317"/>
      <c r="B69" s="318"/>
      <c r="C69" s="318"/>
      <c r="D69" s="318"/>
      <c r="E69" s="318"/>
      <c r="F69" s="318"/>
      <c r="G69" s="319"/>
      <c r="H69" s="148"/>
      <c r="I69" s="292"/>
      <c r="J69" s="284" t="s">
        <v>328</v>
      </c>
      <c r="K69" s="285"/>
      <c r="L69" s="285"/>
      <c r="M69" s="285"/>
      <c r="N69" s="285"/>
      <c r="O69" s="285"/>
      <c r="P69" s="285"/>
      <c r="Q69" s="285"/>
      <c r="Z69" s="95"/>
      <c r="AJ69" s="95"/>
      <c r="AS69" s="95"/>
      <c r="AV69" s="90">
        <v>180</v>
      </c>
      <c r="BD69" s="95"/>
      <c r="BO69" s="95"/>
      <c r="BR69" s="90">
        <v>216</v>
      </c>
      <c r="BZ69" s="95"/>
    </row>
    <row r="70" spans="1:78" ht="12.75" customHeight="1">
      <c r="A70" s="320"/>
      <c r="B70" s="229"/>
      <c r="C70" s="229"/>
      <c r="D70" s="229"/>
      <c r="E70" s="229"/>
      <c r="F70" s="229"/>
      <c r="G70" s="321"/>
      <c r="H70" s="149"/>
      <c r="I70" s="292"/>
      <c r="J70" s="284" t="s">
        <v>329</v>
      </c>
      <c r="K70" s="285"/>
      <c r="L70" s="285"/>
      <c r="M70" s="285"/>
      <c r="N70" s="285"/>
      <c r="O70" s="285"/>
      <c r="P70" s="285"/>
      <c r="Q70" s="285"/>
      <c r="Z70" s="95"/>
      <c r="AJ70" s="95"/>
      <c r="AS70" s="95"/>
      <c r="BD70" s="95"/>
      <c r="BO70" s="95"/>
      <c r="BZ70" s="95"/>
    </row>
    <row r="71" spans="1:70" ht="13.5" customHeight="1">
      <c r="A71" s="322"/>
      <c r="B71" s="207"/>
      <c r="C71" s="207"/>
      <c r="D71" s="207"/>
      <c r="E71" s="207"/>
      <c r="F71" s="207"/>
      <c r="G71" s="323"/>
      <c r="H71" s="149"/>
      <c r="I71" s="292"/>
      <c r="J71" s="284" t="s">
        <v>331</v>
      </c>
      <c r="K71" s="285"/>
      <c r="L71" s="285"/>
      <c r="M71" s="285"/>
      <c r="N71" s="285"/>
      <c r="O71" s="285"/>
      <c r="P71" s="285"/>
      <c r="Q71" s="285"/>
      <c r="R71" s="324">
        <f aca="true" t="shared" si="31" ref="R71:W71">SUM(R67:R69)</f>
        <v>612</v>
      </c>
      <c r="S71" s="324">
        <f t="shared" si="31"/>
        <v>0</v>
      </c>
      <c r="T71" s="324">
        <f t="shared" si="31"/>
        <v>0</v>
      </c>
      <c r="U71" s="324">
        <f t="shared" si="31"/>
        <v>0</v>
      </c>
      <c r="V71" s="324">
        <f t="shared" si="31"/>
        <v>0</v>
      </c>
      <c r="W71" s="324">
        <f t="shared" si="31"/>
        <v>0</v>
      </c>
      <c r="X71" s="324"/>
      <c r="Y71" s="324">
        <f>SUM(Y67:Y69)</f>
        <v>0</v>
      </c>
      <c r="Z71" s="324"/>
      <c r="AA71" s="324">
        <f aca="true" t="shared" si="32" ref="AA71:AG71">SUM(AA67:AA69)</f>
        <v>0</v>
      </c>
      <c r="AB71" s="324">
        <f t="shared" si="32"/>
        <v>792</v>
      </c>
      <c r="AC71" s="324">
        <f t="shared" si="32"/>
        <v>0</v>
      </c>
      <c r="AD71" s="324">
        <f t="shared" si="32"/>
        <v>0</v>
      </c>
      <c r="AE71" s="324">
        <f t="shared" si="32"/>
        <v>0</v>
      </c>
      <c r="AF71" s="324">
        <f t="shared" si="32"/>
        <v>0</v>
      </c>
      <c r="AG71" s="324">
        <f t="shared" si="32"/>
        <v>0</v>
      </c>
      <c r="AH71" s="324"/>
      <c r="AI71" s="324">
        <f>SUM(AI67:AI69)</f>
        <v>0</v>
      </c>
      <c r="AJ71" s="324"/>
      <c r="AK71" s="324">
        <f aca="true" t="shared" si="33" ref="AK71:BR71">SUM(AK67:AK69)</f>
        <v>0</v>
      </c>
      <c r="AL71" s="324">
        <f t="shared" si="33"/>
        <v>576</v>
      </c>
      <c r="AM71" s="324">
        <f t="shared" si="33"/>
        <v>0</v>
      </c>
      <c r="AN71" s="324">
        <f t="shared" si="33"/>
        <v>0</v>
      </c>
      <c r="AO71" s="324">
        <f t="shared" si="33"/>
        <v>0</v>
      </c>
      <c r="AP71" s="324">
        <f t="shared" si="33"/>
        <v>0</v>
      </c>
      <c r="AQ71" s="324">
        <f t="shared" si="33"/>
        <v>0</v>
      </c>
      <c r="AR71" s="324">
        <f t="shared" si="33"/>
        <v>0</v>
      </c>
      <c r="AS71" s="324">
        <f t="shared" si="33"/>
        <v>0</v>
      </c>
      <c r="AT71" s="324">
        <f t="shared" si="33"/>
        <v>0</v>
      </c>
      <c r="AU71" s="324">
        <f t="shared" si="33"/>
        <v>0</v>
      </c>
      <c r="AV71" s="324">
        <f t="shared" si="33"/>
        <v>864</v>
      </c>
      <c r="AW71" s="324">
        <f t="shared" si="33"/>
        <v>0</v>
      </c>
      <c r="AX71" s="324">
        <f t="shared" si="33"/>
        <v>0</v>
      </c>
      <c r="AY71" s="324">
        <f t="shared" si="33"/>
        <v>0</v>
      </c>
      <c r="AZ71" s="324">
        <f t="shared" si="33"/>
        <v>0</v>
      </c>
      <c r="BA71" s="324">
        <f t="shared" si="33"/>
        <v>0</v>
      </c>
      <c r="BB71" s="324">
        <f t="shared" si="33"/>
        <v>0</v>
      </c>
      <c r="BC71" s="324">
        <f t="shared" si="33"/>
        <v>0</v>
      </c>
      <c r="BD71" s="324">
        <f t="shared" si="33"/>
        <v>0</v>
      </c>
      <c r="BE71" s="324">
        <f t="shared" si="33"/>
        <v>0</v>
      </c>
      <c r="BF71" s="324">
        <f t="shared" si="33"/>
        <v>0</v>
      </c>
      <c r="BG71" s="324">
        <f t="shared" si="33"/>
        <v>612</v>
      </c>
      <c r="BH71" s="324">
        <f t="shared" si="33"/>
        <v>0</v>
      </c>
      <c r="BI71" s="324">
        <f t="shared" si="33"/>
        <v>0</v>
      </c>
      <c r="BJ71" s="324">
        <f t="shared" si="33"/>
        <v>0</v>
      </c>
      <c r="BK71" s="324">
        <f t="shared" si="33"/>
        <v>0</v>
      </c>
      <c r="BL71" s="324">
        <f t="shared" si="33"/>
        <v>0</v>
      </c>
      <c r="BM71" s="324">
        <f t="shared" si="33"/>
        <v>0</v>
      </c>
      <c r="BN71" s="324">
        <f t="shared" si="33"/>
        <v>0</v>
      </c>
      <c r="BO71" s="324">
        <f t="shared" si="33"/>
        <v>0</v>
      </c>
      <c r="BP71" s="324">
        <f t="shared" si="33"/>
        <v>0</v>
      </c>
      <c r="BQ71" s="324">
        <f t="shared" si="33"/>
        <v>0</v>
      </c>
      <c r="BR71" s="324">
        <f t="shared" si="33"/>
        <v>432</v>
      </c>
    </row>
    <row r="72" spans="1:17" ht="13.5" customHeight="1" thickBot="1">
      <c r="A72" s="325"/>
      <c r="B72" s="326"/>
      <c r="C72" s="326"/>
      <c r="D72" s="326"/>
      <c r="E72" s="326"/>
      <c r="F72" s="326"/>
      <c r="G72" s="327"/>
      <c r="H72" s="150"/>
      <c r="I72" s="310"/>
      <c r="J72" s="311" t="s">
        <v>312</v>
      </c>
      <c r="K72" s="312"/>
      <c r="L72" s="312"/>
      <c r="M72" s="312"/>
      <c r="N72" s="312"/>
      <c r="O72" s="312"/>
      <c r="P72" s="312"/>
      <c r="Q72" s="312"/>
    </row>
    <row r="73" ht="13.5" thickTop="1"/>
    <row r="74" spans="2:6" ht="12.75" customHeight="1">
      <c r="B74" s="92"/>
      <c r="C74" s="174"/>
      <c r="D74" s="194"/>
      <c r="E74" s="175"/>
      <c r="F74" s="175"/>
    </row>
    <row r="75" spans="2:6" ht="12.75" customHeight="1">
      <c r="B75" s="92"/>
      <c r="C75" s="174"/>
      <c r="D75" s="194"/>
      <c r="E75" s="175"/>
      <c r="F75" s="175"/>
    </row>
    <row r="77" spans="2:6" ht="12.75" customHeight="1">
      <c r="B77" s="92"/>
      <c r="C77" s="174"/>
      <c r="D77" s="194"/>
      <c r="E77" s="175"/>
      <c r="F77" s="175"/>
    </row>
    <row r="78" spans="2:6" ht="13.5" customHeight="1">
      <c r="B78" s="92"/>
      <c r="C78" s="174"/>
      <c r="D78" s="194"/>
      <c r="E78" s="175"/>
      <c r="F78" s="175"/>
    </row>
    <row r="80" spans="2:6" ht="12.75">
      <c r="B80" s="92"/>
      <c r="C80" s="174"/>
      <c r="D80" s="194"/>
      <c r="E80" s="175"/>
      <c r="F80" s="175"/>
    </row>
    <row r="82" spans="1:6" ht="12.75">
      <c r="A82" s="92"/>
      <c r="B82" s="92"/>
      <c r="C82" s="174"/>
      <c r="D82" s="194"/>
      <c r="E82" s="175"/>
      <c r="F82" s="175"/>
    </row>
    <row r="83" spans="2:6" ht="12.75">
      <c r="B83" s="92"/>
      <c r="C83" s="174"/>
      <c r="D83" s="194"/>
      <c r="E83" s="175"/>
      <c r="F83" s="175"/>
    </row>
    <row r="84" spans="2:6" ht="12.75">
      <c r="B84" s="92"/>
      <c r="C84" s="174"/>
      <c r="D84" s="194"/>
      <c r="E84" s="175"/>
      <c r="F84" s="175"/>
    </row>
    <row r="85" spans="2:6" ht="12.75">
      <c r="B85" s="92"/>
      <c r="C85" s="174"/>
      <c r="D85" s="194"/>
      <c r="E85" s="175"/>
      <c r="F85" s="175"/>
    </row>
    <row r="87" spans="1:6" ht="12.75">
      <c r="A87" s="92"/>
      <c r="B87" s="92"/>
      <c r="C87" s="174"/>
      <c r="D87" s="194"/>
      <c r="E87" s="175"/>
      <c r="F87" s="175"/>
    </row>
    <row r="89" ht="12.75">
      <c r="A89" s="92"/>
    </row>
    <row r="91" ht="12.75">
      <c r="A91" s="92"/>
    </row>
  </sheetData>
  <sheetProtection password="CC23" sheet="1"/>
  <mergeCells count="6">
    <mergeCell ref="G1:I2"/>
    <mergeCell ref="CD1:CD5"/>
    <mergeCell ref="CE1:CE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82"/>
  <sheetViews>
    <sheetView zoomScale="130" zoomScaleNormal="130" zoomScalePageLayoutView="0" workbookViewId="0" topLeftCell="A1">
      <selection activeCell="A19" sqref="A19:IV19"/>
    </sheetView>
  </sheetViews>
  <sheetFormatPr defaultColWidth="0" defaultRowHeight="12.75"/>
  <cols>
    <col min="1" max="1" width="11.625" style="163" customWidth="1"/>
    <col min="2" max="2" width="28.375" style="89" customWidth="1"/>
    <col min="3" max="3" width="7.25390625" style="173" customWidth="1"/>
    <col min="4" max="4" width="3.875" style="193" customWidth="1"/>
    <col min="5" max="5" width="4.375" style="163" customWidth="1"/>
    <col min="6" max="6" width="4.625" style="163" customWidth="1"/>
    <col min="7" max="7" width="6.875" style="90" customWidth="1"/>
    <col min="8" max="8" width="6.25390625" style="90" customWidth="1"/>
    <col min="9" max="9" width="6.25390625" style="91" customWidth="1"/>
    <col min="10" max="13" width="5.00390625" style="91" customWidth="1"/>
    <col min="14" max="14" width="5.00390625" style="94" customWidth="1"/>
    <col min="15" max="15" width="5.00390625" style="91" customWidth="1"/>
    <col min="16" max="17" width="5.375" style="90" customWidth="1"/>
    <col min="18" max="20" width="5.375" style="91" customWidth="1"/>
    <col min="21" max="22" width="4.25390625" style="91" customWidth="1"/>
    <col min="23" max="23" width="4.25390625" style="94" customWidth="1"/>
    <col min="24" max="24" width="4.25390625" style="91" customWidth="1"/>
    <col min="25" max="26" width="5.375" style="90" customWidth="1"/>
    <col min="27" max="30" width="5.375" style="91" customWidth="1"/>
    <col min="31" max="31" width="4.25390625" style="91" customWidth="1"/>
    <col min="32" max="32" width="4.25390625" style="94" customWidth="1"/>
    <col min="33" max="33" width="4.25390625" style="91" customWidth="1"/>
    <col min="34" max="55" width="3.625" style="0" customWidth="1"/>
    <col min="56" max="56" width="3.625" style="90" customWidth="1"/>
    <col min="57" max="61" width="3.625" style="91" customWidth="1"/>
    <col min="62" max="62" width="3.625" style="94" customWidth="1"/>
    <col min="63" max="64" width="3.625" style="91" customWidth="1"/>
    <col min="65" max="69" width="3.625" style="49" customWidth="1"/>
    <col min="70" max="74" width="4.25390625" style="49" customWidth="1"/>
    <col min="75" max="85" width="3.625" style="49" customWidth="1"/>
    <col min="86" max="105" width="6.625" style="49" customWidth="1"/>
    <col min="106" max="114" width="3.625" style="49" customWidth="1"/>
    <col min="115" max="123" width="0" style="49" hidden="1" customWidth="1"/>
    <col min="124" max="145" width="3.625" style="49" customWidth="1"/>
    <col min="146" max="154" width="0" style="49" hidden="1" customWidth="1"/>
    <col min="155" max="176" width="3.625" style="49" customWidth="1"/>
    <col min="177" max="185" width="0" style="49" hidden="1" customWidth="1"/>
    <col min="186" max="207" width="3.625" style="49" customWidth="1"/>
    <col min="208" max="16384" width="0" style="49" hidden="1" customWidth="1"/>
  </cols>
  <sheetData>
    <row r="1" spans="1:64" ht="12.75" customHeight="1">
      <c r="A1" s="447" t="s">
        <v>32</v>
      </c>
      <c r="B1" s="461" t="s">
        <v>270</v>
      </c>
      <c r="C1" s="463" t="s">
        <v>83</v>
      </c>
      <c r="D1" s="464"/>
      <c r="E1" s="464"/>
      <c r="F1" s="464"/>
      <c r="G1" s="438" t="s">
        <v>313</v>
      </c>
      <c r="H1" s="439"/>
      <c r="I1" s="439"/>
      <c r="J1" s="439"/>
      <c r="K1" s="439"/>
      <c r="L1" s="439"/>
      <c r="M1" s="439"/>
      <c r="N1" s="439"/>
      <c r="O1" s="439"/>
      <c r="P1" s="467" t="s">
        <v>7</v>
      </c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9"/>
      <c r="BD1" s="356"/>
      <c r="BE1" s="356"/>
      <c r="BF1" s="356"/>
      <c r="BG1" s="356"/>
      <c r="BH1" s="356"/>
      <c r="BI1" s="356"/>
      <c r="BJ1" s="356"/>
      <c r="BK1" s="356"/>
      <c r="BL1" s="357"/>
    </row>
    <row r="2" spans="1:85" s="13" customFormat="1" ht="52.5" customHeight="1">
      <c r="A2" s="448"/>
      <c r="B2" s="462"/>
      <c r="C2" s="465"/>
      <c r="D2" s="466"/>
      <c r="E2" s="466"/>
      <c r="F2" s="466"/>
      <c r="G2" s="441"/>
      <c r="H2" s="442"/>
      <c r="I2" s="442"/>
      <c r="J2" s="442"/>
      <c r="K2" s="442"/>
      <c r="L2" s="442"/>
      <c r="M2" s="442"/>
      <c r="N2" s="442"/>
      <c r="O2" s="442"/>
      <c r="P2" s="458" t="s">
        <v>439</v>
      </c>
      <c r="Q2" s="458"/>
      <c r="R2" s="458"/>
      <c r="S2" s="458"/>
      <c r="T2" s="458"/>
      <c r="U2" s="458"/>
      <c r="V2" s="458"/>
      <c r="W2" s="458"/>
      <c r="X2" s="458"/>
      <c r="Y2" s="458" t="s">
        <v>502</v>
      </c>
      <c r="Z2" s="458"/>
      <c r="AA2" s="458"/>
      <c r="AB2" s="458"/>
      <c r="AC2" s="458"/>
      <c r="AD2" s="458"/>
      <c r="AE2" s="458"/>
      <c r="AF2" s="458"/>
      <c r="AG2" s="458"/>
      <c r="AH2" s="485" t="s">
        <v>11</v>
      </c>
      <c r="AI2" s="485"/>
      <c r="AJ2" s="485"/>
      <c r="AK2" s="485"/>
      <c r="AL2" s="486" t="s">
        <v>12</v>
      </c>
      <c r="AM2" s="485" t="s">
        <v>13</v>
      </c>
      <c r="AN2" s="485"/>
      <c r="AO2" s="485"/>
      <c r="AP2" s="486" t="s">
        <v>14</v>
      </c>
      <c r="AQ2" s="485" t="s">
        <v>15</v>
      </c>
      <c r="AR2" s="485"/>
      <c r="AS2" s="485"/>
      <c r="AT2" s="485"/>
      <c r="AU2" s="485" t="s">
        <v>16</v>
      </c>
      <c r="AV2" s="485"/>
      <c r="AW2" s="485"/>
      <c r="AX2" s="485"/>
      <c r="AY2" s="484" t="s">
        <v>17</v>
      </c>
      <c r="AZ2" s="485" t="s">
        <v>18</v>
      </c>
      <c r="BA2" s="485"/>
      <c r="BB2" s="485"/>
      <c r="BC2" s="484" t="s">
        <v>19</v>
      </c>
      <c r="BD2" s="485" t="s">
        <v>20</v>
      </c>
      <c r="BE2" s="485"/>
      <c r="BF2" s="485"/>
      <c r="BG2" s="484" t="s">
        <v>21</v>
      </c>
      <c r="BH2" s="485" t="s">
        <v>22</v>
      </c>
      <c r="BI2" s="485"/>
      <c r="BJ2" s="485"/>
      <c r="BK2" s="485"/>
      <c r="BL2" s="484" t="s">
        <v>23</v>
      </c>
      <c r="BM2" s="485" t="s">
        <v>24</v>
      </c>
      <c r="BN2" s="485"/>
      <c r="BO2" s="485"/>
      <c r="BP2" s="484" t="s">
        <v>25</v>
      </c>
      <c r="BQ2" s="485" t="s">
        <v>26</v>
      </c>
      <c r="BR2" s="485"/>
      <c r="BS2" s="485"/>
      <c r="BT2" s="485"/>
      <c r="BU2" s="485" t="s">
        <v>27</v>
      </c>
      <c r="BV2" s="485"/>
      <c r="BW2" s="485"/>
      <c r="BX2" s="485"/>
      <c r="BY2" s="484" t="s">
        <v>28</v>
      </c>
      <c r="BZ2" s="485" t="s">
        <v>29</v>
      </c>
      <c r="CA2" s="485"/>
      <c r="CB2" s="485"/>
      <c r="CC2" s="484" t="s">
        <v>30</v>
      </c>
      <c r="CD2" s="485" t="s">
        <v>31</v>
      </c>
      <c r="CE2" s="485"/>
      <c r="CF2" s="485"/>
      <c r="CG2" s="485"/>
    </row>
    <row r="3" spans="1:85" s="13" customFormat="1" ht="30.75" customHeight="1">
      <c r="A3" s="448"/>
      <c r="B3" s="462"/>
      <c r="C3" s="451" t="s">
        <v>83</v>
      </c>
      <c r="D3" s="453" t="s">
        <v>374</v>
      </c>
      <c r="E3" s="447" t="s">
        <v>375</v>
      </c>
      <c r="F3" s="447" t="s">
        <v>376</v>
      </c>
      <c r="G3" s="447" t="s">
        <v>314</v>
      </c>
      <c r="H3" s="447" t="s">
        <v>378</v>
      </c>
      <c r="I3" s="444" t="s">
        <v>315</v>
      </c>
      <c r="J3" s="445"/>
      <c r="K3" s="445"/>
      <c r="L3" s="445"/>
      <c r="M3" s="445"/>
      <c r="N3" s="445"/>
      <c r="O3" s="446"/>
      <c r="P3" s="470" t="s">
        <v>444</v>
      </c>
      <c r="Q3" s="447" t="s">
        <v>378</v>
      </c>
      <c r="R3" s="444" t="s">
        <v>315</v>
      </c>
      <c r="S3" s="445"/>
      <c r="T3" s="445"/>
      <c r="U3" s="445"/>
      <c r="V3" s="445"/>
      <c r="W3" s="445"/>
      <c r="X3" s="446"/>
      <c r="Y3" s="447" t="s">
        <v>444</v>
      </c>
      <c r="Z3" s="447" t="s">
        <v>378</v>
      </c>
      <c r="AA3" s="444" t="s">
        <v>315</v>
      </c>
      <c r="AB3" s="445"/>
      <c r="AC3" s="445"/>
      <c r="AD3" s="445"/>
      <c r="AE3" s="445"/>
      <c r="AF3" s="445"/>
      <c r="AG3" s="446"/>
      <c r="AH3" s="485"/>
      <c r="AI3" s="485"/>
      <c r="AJ3" s="485"/>
      <c r="AK3" s="485"/>
      <c r="AL3" s="486"/>
      <c r="AM3" s="485"/>
      <c r="AN3" s="485"/>
      <c r="AO3" s="485"/>
      <c r="AP3" s="486"/>
      <c r="AQ3" s="485"/>
      <c r="AR3" s="485"/>
      <c r="AS3" s="485"/>
      <c r="AT3" s="485"/>
      <c r="AU3" s="485"/>
      <c r="AV3" s="485"/>
      <c r="AW3" s="485"/>
      <c r="AX3" s="485"/>
      <c r="AY3" s="484"/>
      <c r="AZ3" s="485"/>
      <c r="BA3" s="485"/>
      <c r="BB3" s="485"/>
      <c r="BC3" s="484"/>
      <c r="BD3" s="485"/>
      <c r="BE3" s="485"/>
      <c r="BF3" s="485"/>
      <c r="BG3" s="484"/>
      <c r="BH3" s="485"/>
      <c r="BI3" s="485"/>
      <c r="BJ3" s="485"/>
      <c r="BK3" s="485"/>
      <c r="BL3" s="484"/>
      <c r="BM3" s="485"/>
      <c r="BN3" s="485"/>
      <c r="BO3" s="485"/>
      <c r="BP3" s="484"/>
      <c r="BQ3" s="485"/>
      <c r="BR3" s="485"/>
      <c r="BS3" s="485"/>
      <c r="BT3" s="485"/>
      <c r="BU3" s="485"/>
      <c r="BV3" s="485"/>
      <c r="BW3" s="485"/>
      <c r="BX3" s="485"/>
      <c r="BY3" s="484"/>
      <c r="BZ3" s="485"/>
      <c r="CA3" s="485"/>
      <c r="CB3" s="485"/>
      <c r="CC3" s="484"/>
      <c r="CD3" s="485"/>
      <c r="CE3" s="485"/>
      <c r="CF3" s="485"/>
      <c r="CG3" s="485"/>
    </row>
    <row r="4" spans="1:85" s="13" customFormat="1" ht="12.75" customHeight="1">
      <c r="A4" s="448"/>
      <c r="B4" s="462"/>
      <c r="C4" s="452"/>
      <c r="D4" s="454"/>
      <c r="E4" s="452"/>
      <c r="F4" s="448"/>
      <c r="G4" s="448"/>
      <c r="H4" s="448"/>
      <c r="I4" s="435" t="s">
        <v>6</v>
      </c>
      <c r="J4" s="437" t="s">
        <v>316</v>
      </c>
      <c r="K4" s="437"/>
      <c r="L4" s="437"/>
      <c r="M4" s="437"/>
      <c r="N4" s="433" t="s">
        <v>4</v>
      </c>
      <c r="O4" s="433" t="s">
        <v>318</v>
      </c>
      <c r="P4" s="471"/>
      <c r="Q4" s="448"/>
      <c r="R4" s="435" t="s">
        <v>6</v>
      </c>
      <c r="S4" s="437" t="s">
        <v>316</v>
      </c>
      <c r="T4" s="437"/>
      <c r="U4" s="437"/>
      <c r="V4" s="437"/>
      <c r="W4" s="433" t="s">
        <v>4</v>
      </c>
      <c r="X4" s="433" t="s">
        <v>318</v>
      </c>
      <c r="Y4" s="448"/>
      <c r="Z4" s="448"/>
      <c r="AA4" s="435" t="s">
        <v>6</v>
      </c>
      <c r="AB4" s="437" t="s">
        <v>316</v>
      </c>
      <c r="AC4" s="437"/>
      <c r="AD4" s="437"/>
      <c r="AE4" s="437"/>
      <c r="AF4" s="433" t="s">
        <v>4</v>
      </c>
      <c r="AG4" s="433" t="s">
        <v>318</v>
      </c>
      <c r="AH4" s="111">
        <v>1</v>
      </c>
      <c r="AI4" s="111">
        <v>8</v>
      </c>
      <c r="AJ4" s="111">
        <v>15</v>
      </c>
      <c r="AK4" s="111">
        <v>22</v>
      </c>
      <c r="AL4" s="486"/>
      <c r="AM4" s="111">
        <v>6</v>
      </c>
      <c r="AN4" s="111">
        <v>13</v>
      </c>
      <c r="AO4" s="111">
        <v>20</v>
      </c>
      <c r="AP4" s="486"/>
      <c r="AQ4" s="111">
        <v>3</v>
      </c>
      <c r="AR4" s="111">
        <v>10</v>
      </c>
      <c r="AS4" s="111">
        <v>17</v>
      </c>
      <c r="AT4" s="111">
        <v>24</v>
      </c>
      <c r="AU4" s="111">
        <v>1</v>
      </c>
      <c r="AV4" s="111">
        <v>8</v>
      </c>
      <c r="AW4" s="111">
        <v>15</v>
      </c>
      <c r="AX4" s="111">
        <v>22</v>
      </c>
      <c r="AY4" s="484"/>
      <c r="AZ4" s="111">
        <v>5</v>
      </c>
      <c r="BA4" s="111">
        <v>12</v>
      </c>
      <c r="BB4" s="111">
        <v>19</v>
      </c>
      <c r="BC4" s="484"/>
      <c r="BD4" s="111">
        <v>2</v>
      </c>
      <c r="BE4" s="111">
        <v>9</v>
      </c>
      <c r="BF4" s="111">
        <v>16</v>
      </c>
      <c r="BG4" s="484"/>
      <c r="BH4" s="111">
        <v>2</v>
      </c>
      <c r="BI4" s="111">
        <v>9</v>
      </c>
      <c r="BJ4" s="111">
        <v>16</v>
      </c>
      <c r="BK4" s="111">
        <v>23</v>
      </c>
      <c r="BL4" s="484"/>
      <c r="BM4" s="111">
        <v>6</v>
      </c>
      <c r="BN4" s="111">
        <v>13</v>
      </c>
      <c r="BO4" s="111">
        <v>20</v>
      </c>
      <c r="BP4" s="484"/>
      <c r="BQ4" s="111">
        <v>4</v>
      </c>
      <c r="BR4" s="111">
        <v>11</v>
      </c>
      <c r="BS4" s="111">
        <v>18</v>
      </c>
      <c r="BT4" s="111">
        <v>25</v>
      </c>
      <c r="BU4" s="111">
        <v>1</v>
      </c>
      <c r="BV4" s="111">
        <v>8</v>
      </c>
      <c r="BW4" s="111">
        <v>15</v>
      </c>
      <c r="BX4" s="111">
        <v>22</v>
      </c>
      <c r="BY4" s="484"/>
      <c r="BZ4" s="111">
        <v>6</v>
      </c>
      <c r="CA4" s="111">
        <v>13</v>
      </c>
      <c r="CB4" s="111">
        <v>20</v>
      </c>
      <c r="CC4" s="484"/>
      <c r="CD4" s="111">
        <v>3</v>
      </c>
      <c r="CE4" s="111">
        <v>10</v>
      </c>
      <c r="CF4" s="111">
        <v>17</v>
      </c>
      <c r="CG4" s="111">
        <v>24</v>
      </c>
    </row>
    <row r="5" spans="1:85" s="13" customFormat="1" ht="142.5" customHeight="1">
      <c r="A5" s="448"/>
      <c r="B5" s="462"/>
      <c r="C5" s="452"/>
      <c r="D5" s="454"/>
      <c r="E5" s="452"/>
      <c r="F5" s="478"/>
      <c r="G5" s="448"/>
      <c r="H5" s="448"/>
      <c r="I5" s="436"/>
      <c r="J5" s="355" t="s">
        <v>323</v>
      </c>
      <c r="K5" s="355" t="s">
        <v>377</v>
      </c>
      <c r="L5" s="355" t="s">
        <v>317</v>
      </c>
      <c r="M5" s="355" t="s">
        <v>324</v>
      </c>
      <c r="N5" s="434"/>
      <c r="O5" s="434"/>
      <c r="P5" s="471"/>
      <c r="Q5" s="448"/>
      <c r="R5" s="436"/>
      <c r="S5" s="355" t="s">
        <v>323</v>
      </c>
      <c r="T5" s="355" t="s">
        <v>377</v>
      </c>
      <c r="U5" s="355" t="s">
        <v>317</v>
      </c>
      <c r="V5" s="363" t="s">
        <v>492</v>
      </c>
      <c r="W5" s="434"/>
      <c r="X5" s="434"/>
      <c r="Y5" s="478"/>
      <c r="Z5" s="478"/>
      <c r="AA5" s="436"/>
      <c r="AB5" s="355" t="s">
        <v>323</v>
      </c>
      <c r="AC5" s="355" t="s">
        <v>377</v>
      </c>
      <c r="AD5" s="355" t="s">
        <v>317</v>
      </c>
      <c r="AE5" s="363" t="s">
        <v>492</v>
      </c>
      <c r="AF5" s="434"/>
      <c r="AG5" s="434"/>
      <c r="AH5" s="112">
        <v>7</v>
      </c>
      <c r="AI5" s="112">
        <v>14</v>
      </c>
      <c r="AJ5" s="112">
        <v>21</v>
      </c>
      <c r="AK5" s="112">
        <v>28</v>
      </c>
      <c r="AL5" s="486"/>
      <c r="AM5" s="112">
        <v>12</v>
      </c>
      <c r="AN5" s="112">
        <v>19</v>
      </c>
      <c r="AO5" s="112">
        <v>26</v>
      </c>
      <c r="AP5" s="486"/>
      <c r="AQ5" s="112">
        <v>9</v>
      </c>
      <c r="AR5" s="112">
        <v>16</v>
      </c>
      <c r="AS5" s="112">
        <v>23</v>
      </c>
      <c r="AT5" s="112">
        <v>30</v>
      </c>
      <c r="AU5" s="112">
        <v>7</v>
      </c>
      <c r="AV5" s="112">
        <v>14</v>
      </c>
      <c r="AW5" s="112">
        <v>21</v>
      </c>
      <c r="AX5" s="112">
        <v>28</v>
      </c>
      <c r="AY5" s="484"/>
      <c r="AZ5" s="112">
        <v>11</v>
      </c>
      <c r="BA5" s="112">
        <v>18</v>
      </c>
      <c r="BB5" s="112">
        <v>25</v>
      </c>
      <c r="BC5" s="484"/>
      <c r="BD5" s="112">
        <v>8</v>
      </c>
      <c r="BE5" s="112">
        <v>15</v>
      </c>
      <c r="BF5" s="112">
        <v>22</v>
      </c>
      <c r="BG5" s="484"/>
      <c r="BH5" s="112">
        <v>8</v>
      </c>
      <c r="BI5" s="112">
        <v>15</v>
      </c>
      <c r="BJ5" s="112">
        <v>22</v>
      </c>
      <c r="BK5" s="112">
        <v>29</v>
      </c>
      <c r="BL5" s="484"/>
      <c r="BM5" s="112">
        <v>12</v>
      </c>
      <c r="BN5" s="112">
        <v>19</v>
      </c>
      <c r="BO5" s="112">
        <v>26</v>
      </c>
      <c r="BP5" s="484"/>
      <c r="BQ5" s="112">
        <v>10</v>
      </c>
      <c r="BR5" s="112">
        <v>17</v>
      </c>
      <c r="BS5" s="112">
        <v>24</v>
      </c>
      <c r="BT5" s="112">
        <v>31</v>
      </c>
      <c r="BU5" s="112">
        <v>7</v>
      </c>
      <c r="BV5" s="112">
        <v>14</v>
      </c>
      <c r="BW5" s="112">
        <v>21</v>
      </c>
      <c r="BX5" s="112">
        <v>28</v>
      </c>
      <c r="BY5" s="484"/>
      <c r="BZ5" s="112">
        <v>12</v>
      </c>
      <c r="CA5" s="112">
        <v>19</v>
      </c>
      <c r="CB5" s="112">
        <v>26</v>
      </c>
      <c r="CC5" s="484"/>
      <c r="CD5" s="112">
        <v>9</v>
      </c>
      <c r="CE5" s="112">
        <v>16</v>
      </c>
      <c r="CF5" s="112">
        <v>23</v>
      </c>
      <c r="CG5" s="112">
        <v>31</v>
      </c>
    </row>
    <row r="6" spans="1:85" s="151" customFormat="1" ht="13.5" customHeight="1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  <c r="L6" s="195">
        <v>12</v>
      </c>
      <c r="M6" s="195">
        <v>13</v>
      </c>
      <c r="N6" s="195">
        <v>14</v>
      </c>
      <c r="O6" s="195">
        <v>15</v>
      </c>
      <c r="P6" s="195">
        <v>16</v>
      </c>
      <c r="Q6" s="195">
        <v>17</v>
      </c>
      <c r="R6" s="195">
        <v>18</v>
      </c>
      <c r="S6" s="195">
        <v>19</v>
      </c>
      <c r="T6" s="195">
        <v>20</v>
      </c>
      <c r="U6" s="195">
        <v>21</v>
      </c>
      <c r="V6" s="195">
        <v>22</v>
      </c>
      <c r="W6" s="195">
        <v>23</v>
      </c>
      <c r="X6" s="195">
        <v>24</v>
      </c>
      <c r="Y6" s="195">
        <v>25</v>
      </c>
      <c r="Z6" s="195">
        <v>26</v>
      </c>
      <c r="AA6" s="195">
        <v>27</v>
      </c>
      <c r="AB6" s="195">
        <v>28</v>
      </c>
      <c r="AC6" s="195">
        <v>29</v>
      </c>
      <c r="AD6" s="195">
        <v>30</v>
      </c>
      <c r="AE6" s="195">
        <v>31</v>
      </c>
      <c r="AF6" s="195">
        <v>32</v>
      </c>
      <c r="AG6" s="195">
        <v>33</v>
      </c>
      <c r="AH6" s="195">
        <v>34</v>
      </c>
      <c r="AI6" s="195">
        <v>35</v>
      </c>
      <c r="AJ6" s="195">
        <v>36</v>
      </c>
      <c r="AK6" s="195">
        <v>37</v>
      </c>
      <c r="AL6" s="195">
        <v>38</v>
      </c>
      <c r="AM6" s="195">
        <v>39</v>
      </c>
      <c r="AN6" s="195">
        <v>40</v>
      </c>
      <c r="AO6" s="195">
        <v>41</v>
      </c>
      <c r="AP6" s="195">
        <v>42</v>
      </c>
      <c r="AQ6" s="195">
        <v>43</v>
      </c>
      <c r="AR6" s="195">
        <v>44</v>
      </c>
      <c r="AS6" s="195">
        <v>45</v>
      </c>
      <c r="AT6" s="195">
        <v>46</v>
      </c>
      <c r="AU6" s="195">
        <v>47</v>
      </c>
      <c r="AV6" s="195">
        <v>48</v>
      </c>
      <c r="AW6" s="195">
        <v>49</v>
      </c>
      <c r="AX6" s="195">
        <v>50</v>
      </c>
      <c r="AY6" s="195">
        <v>51</v>
      </c>
      <c r="AZ6" s="195">
        <v>52</v>
      </c>
      <c r="BA6" s="195">
        <v>53</v>
      </c>
      <c r="BB6" s="195">
        <v>54</v>
      </c>
      <c r="BC6" s="195">
        <v>55</v>
      </c>
      <c r="BD6" s="195">
        <v>56</v>
      </c>
      <c r="BE6" s="195">
        <v>57</v>
      </c>
      <c r="BF6" s="195">
        <v>58</v>
      </c>
      <c r="BG6" s="195">
        <v>59</v>
      </c>
      <c r="BH6" s="195">
        <v>60</v>
      </c>
      <c r="BI6" s="195">
        <v>61</v>
      </c>
      <c r="BJ6" s="195">
        <v>62</v>
      </c>
      <c r="BK6" s="195">
        <v>63</v>
      </c>
      <c r="BL6" s="195">
        <v>64</v>
      </c>
      <c r="BM6" s="195">
        <v>65</v>
      </c>
      <c r="BN6" s="195">
        <v>66</v>
      </c>
      <c r="BO6" s="195">
        <v>67</v>
      </c>
      <c r="BP6" s="195">
        <v>68</v>
      </c>
      <c r="BQ6" s="195">
        <v>69</v>
      </c>
      <c r="BR6" s="195">
        <v>70</v>
      </c>
      <c r="BS6" s="195">
        <v>71</v>
      </c>
      <c r="BT6" s="195">
        <v>72</v>
      </c>
      <c r="BU6" s="195">
        <v>73</v>
      </c>
      <c r="BV6" s="195">
        <v>74</v>
      </c>
      <c r="BW6" s="195">
        <v>75</v>
      </c>
      <c r="BX6" s="195">
        <v>76</v>
      </c>
      <c r="BY6" s="195">
        <v>77</v>
      </c>
      <c r="BZ6" s="195">
        <v>78</v>
      </c>
      <c r="CA6" s="195">
        <v>79</v>
      </c>
      <c r="CB6" s="195">
        <v>80</v>
      </c>
      <c r="CC6" s="195">
        <v>81</v>
      </c>
      <c r="CD6" s="195">
        <v>82</v>
      </c>
      <c r="CE6" s="195">
        <v>83</v>
      </c>
      <c r="CF6" s="195">
        <v>84</v>
      </c>
      <c r="CG6" s="195">
        <v>85</v>
      </c>
    </row>
    <row r="7" spans="1:85" s="64" customFormat="1" ht="18.75" customHeight="1">
      <c r="A7" s="99"/>
      <c r="B7" s="100"/>
      <c r="C7" s="167"/>
      <c r="D7" s="191"/>
      <c r="E7" s="101"/>
      <c r="F7" s="101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13">
        <v>1</v>
      </c>
      <c r="AI7" s="113">
        <v>2</v>
      </c>
      <c r="AJ7" s="113">
        <v>3</v>
      </c>
      <c r="AK7" s="113">
        <v>4</v>
      </c>
      <c r="AL7" s="113">
        <v>5</v>
      </c>
      <c r="AM7" s="113">
        <v>6</v>
      </c>
      <c r="AN7" s="113">
        <v>7</v>
      </c>
      <c r="AO7" s="113">
        <v>8</v>
      </c>
      <c r="AP7" s="113">
        <v>9</v>
      </c>
      <c r="AQ7" s="113">
        <v>10</v>
      </c>
      <c r="AR7" s="113">
        <v>11</v>
      </c>
      <c r="AS7" s="113">
        <v>12</v>
      </c>
      <c r="AT7" s="113">
        <v>13</v>
      </c>
      <c r="AU7" s="113">
        <v>14</v>
      </c>
      <c r="AV7" s="113">
        <v>15</v>
      </c>
      <c r="AW7" s="113">
        <v>16</v>
      </c>
      <c r="AX7" s="113">
        <v>17</v>
      </c>
      <c r="AY7" s="200" t="s">
        <v>104</v>
      </c>
      <c r="AZ7" s="200" t="s">
        <v>104</v>
      </c>
      <c r="BA7" s="113">
        <v>1</v>
      </c>
      <c r="BB7" s="113">
        <v>2</v>
      </c>
      <c r="BC7" s="113">
        <v>3</v>
      </c>
      <c r="BD7" s="113">
        <v>4</v>
      </c>
      <c r="BE7" s="113">
        <v>5</v>
      </c>
      <c r="BF7" s="113">
        <v>6</v>
      </c>
      <c r="BG7" s="113">
        <v>7</v>
      </c>
      <c r="BH7" s="113">
        <v>8</v>
      </c>
      <c r="BI7" s="113">
        <v>9</v>
      </c>
      <c r="BJ7" s="113">
        <v>10</v>
      </c>
      <c r="BK7" s="113">
        <v>11</v>
      </c>
      <c r="BL7" s="113">
        <v>12</v>
      </c>
      <c r="BM7" s="113">
        <v>13</v>
      </c>
      <c r="BN7" s="113">
        <v>14</v>
      </c>
      <c r="BO7" s="113">
        <v>15</v>
      </c>
      <c r="BP7" s="113">
        <v>16</v>
      </c>
      <c r="BQ7" s="113">
        <v>17</v>
      </c>
      <c r="BR7" s="113">
        <v>18</v>
      </c>
      <c r="BS7" s="113">
        <v>19</v>
      </c>
      <c r="BT7" s="113">
        <v>20</v>
      </c>
      <c r="BU7" s="113">
        <v>21</v>
      </c>
      <c r="BV7" s="113">
        <v>22</v>
      </c>
      <c r="BW7" s="199" t="s">
        <v>91</v>
      </c>
      <c r="BX7" s="199" t="s">
        <v>91</v>
      </c>
      <c r="BY7" s="113" t="s">
        <v>104</v>
      </c>
      <c r="BZ7" s="113" t="s">
        <v>104</v>
      </c>
      <c r="CA7" s="113" t="s">
        <v>104</v>
      </c>
      <c r="CB7" s="113" t="s">
        <v>104</v>
      </c>
      <c r="CC7" s="113" t="s">
        <v>104</v>
      </c>
      <c r="CD7" s="113" t="s">
        <v>104</v>
      </c>
      <c r="CE7" s="113" t="s">
        <v>104</v>
      </c>
      <c r="CF7" s="113" t="s">
        <v>104</v>
      </c>
      <c r="CG7" s="113" t="s">
        <v>104</v>
      </c>
    </row>
    <row r="8" spans="1:85" s="165" customFormat="1" ht="13.5">
      <c r="A8" s="31" t="s">
        <v>471</v>
      </c>
      <c r="B8" s="65" t="s">
        <v>114</v>
      </c>
      <c r="C8" s="176" t="s">
        <v>451</v>
      </c>
      <c r="D8" s="36"/>
      <c r="E8" s="36" t="s">
        <v>472</v>
      </c>
      <c r="F8" s="77"/>
      <c r="G8" s="203">
        <f aca="true" t="shared" si="0" ref="G8:G21">P8+Y8</f>
        <v>97</v>
      </c>
      <c r="H8" s="203">
        <f aca="true" t="shared" si="1" ref="H8:H21">Q8+Z8</f>
        <v>10</v>
      </c>
      <c r="I8" s="203">
        <f aca="true" t="shared" si="2" ref="I8:I21">R8+AA8</f>
        <v>78</v>
      </c>
      <c r="J8" s="203">
        <f aca="true" t="shared" si="3" ref="J8:J21">S8+AB8</f>
        <v>78</v>
      </c>
      <c r="K8" s="203">
        <f aca="true" t="shared" si="4" ref="K8:K21">T8+AC8</f>
        <v>0</v>
      </c>
      <c r="L8" s="203">
        <f aca="true" t="shared" si="5" ref="L8:L21">U8+AD8</f>
        <v>0</v>
      </c>
      <c r="M8" s="203">
        <f aca="true" t="shared" si="6" ref="M8:M21">V8+AE8</f>
        <v>0</v>
      </c>
      <c r="N8" s="203">
        <f aca="true" t="shared" si="7" ref="N8:N21">W8+AF8</f>
        <v>9</v>
      </c>
      <c r="O8" s="203">
        <f aca="true" t="shared" si="8" ref="O8:O21">X8+AG8</f>
        <v>0</v>
      </c>
      <c r="P8" s="348">
        <f>Q8+R8+W8+X8</f>
        <v>40</v>
      </c>
      <c r="Q8" s="221">
        <v>6</v>
      </c>
      <c r="R8" s="221">
        <f>SUM(S8:X8)</f>
        <v>34</v>
      </c>
      <c r="S8" s="221">
        <v>34</v>
      </c>
      <c r="T8" s="221"/>
      <c r="U8" s="75"/>
      <c r="V8" s="221"/>
      <c r="W8" s="221"/>
      <c r="X8" s="221"/>
      <c r="Y8" s="348">
        <f>Z8+AA8+AF8+AG8</f>
        <v>57</v>
      </c>
      <c r="Z8" s="221">
        <v>4</v>
      </c>
      <c r="AA8" s="359">
        <v>44</v>
      </c>
      <c r="AB8" s="221">
        <v>44</v>
      </c>
      <c r="AC8" s="221"/>
      <c r="AD8" s="221"/>
      <c r="AE8" s="221"/>
      <c r="AF8" s="221">
        <v>9</v>
      </c>
      <c r="AG8" s="96"/>
      <c r="AH8" s="328">
        <v>2</v>
      </c>
      <c r="AI8" s="328">
        <v>2</v>
      </c>
      <c r="AJ8" s="328">
        <v>2</v>
      </c>
      <c r="AK8" s="328">
        <v>2</v>
      </c>
      <c r="AL8" s="328">
        <v>2</v>
      </c>
      <c r="AM8" s="328">
        <v>2</v>
      </c>
      <c r="AN8" s="328">
        <v>2</v>
      </c>
      <c r="AO8" s="328">
        <v>2</v>
      </c>
      <c r="AP8" s="328">
        <v>2</v>
      </c>
      <c r="AQ8" s="328">
        <v>2</v>
      </c>
      <c r="AR8" s="328">
        <v>2</v>
      </c>
      <c r="AS8" s="328">
        <v>2</v>
      </c>
      <c r="AT8" s="328">
        <v>2</v>
      </c>
      <c r="AU8" s="328">
        <v>2</v>
      </c>
      <c r="AV8" s="328">
        <v>2</v>
      </c>
      <c r="AW8" s="328">
        <v>2</v>
      </c>
      <c r="AX8" s="328">
        <v>2</v>
      </c>
      <c r="AY8" s="200" t="s">
        <v>104</v>
      </c>
      <c r="AZ8" s="200" t="s">
        <v>104</v>
      </c>
      <c r="BA8" s="328">
        <v>2</v>
      </c>
      <c r="BB8" s="328">
        <v>2</v>
      </c>
      <c r="BC8" s="328">
        <v>2</v>
      </c>
      <c r="BD8" s="328">
        <v>2</v>
      </c>
      <c r="BE8" s="328">
        <v>2</v>
      </c>
      <c r="BF8" s="328">
        <v>2</v>
      </c>
      <c r="BG8" s="328">
        <v>2</v>
      </c>
      <c r="BH8" s="328">
        <v>2</v>
      </c>
      <c r="BI8" s="328">
        <v>2</v>
      </c>
      <c r="BJ8" s="328">
        <v>2</v>
      </c>
      <c r="BK8" s="328">
        <v>2</v>
      </c>
      <c r="BL8" s="328">
        <v>2</v>
      </c>
      <c r="BM8" s="328">
        <v>2</v>
      </c>
      <c r="BN8" s="328">
        <v>2</v>
      </c>
      <c r="BO8" s="328">
        <v>2</v>
      </c>
      <c r="BP8" s="328">
        <v>2</v>
      </c>
      <c r="BQ8" s="328">
        <v>2</v>
      </c>
      <c r="BR8" s="328">
        <v>2</v>
      </c>
      <c r="BS8" s="328">
        <v>2</v>
      </c>
      <c r="BT8" s="328">
        <v>2</v>
      </c>
      <c r="BU8" s="328">
        <v>2</v>
      </c>
      <c r="BV8" s="328">
        <v>2</v>
      </c>
      <c r="BW8" s="199" t="s">
        <v>91</v>
      </c>
      <c r="BX8" s="199" t="s">
        <v>91</v>
      </c>
      <c r="BY8" s="113" t="s">
        <v>104</v>
      </c>
      <c r="BZ8" s="113" t="s">
        <v>104</v>
      </c>
      <c r="CA8" s="113" t="s">
        <v>104</v>
      </c>
      <c r="CB8" s="113" t="s">
        <v>104</v>
      </c>
      <c r="CC8" s="113" t="s">
        <v>104</v>
      </c>
      <c r="CD8" s="113" t="s">
        <v>104</v>
      </c>
      <c r="CE8" s="113" t="s">
        <v>104</v>
      </c>
      <c r="CF8" s="113" t="s">
        <v>104</v>
      </c>
      <c r="CG8" s="113" t="s">
        <v>104</v>
      </c>
    </row>
    <row r="9" spans="1:85" s="165" customFormat="1" ht="13.5">
      <c r="A9" s="31" t="s">
        <v>473</v>
      </c>
      <c r="B9" s="65" t="s">
        <v>474</v>
      </c>
      <c r="C9" s="176" t="s">
        <v>451</v>
      </c>
      <c r="D9" s="36"/>
      <c r="E9" s="36" t="s">
        <v>472</v>
      </c>
      <c r="F9" s="77"/>
      <c r="G9" s="203">
        <f t="shared" si="0"/>
        <v>125</v>
      </c>
      <c r="H9" s="203">
        <f t="shared" si="1"/>
        <v>16</v>
      </c>
      <c r="I9" s="203">
        <f t="shared" si="2"/>
        <v>100</v>
      </c>
      <c r="J9" s="203">
        <f t="shared" si="3"/>
        <v>100</v>
      </c>
      <c r="K9" s="203">
        <f t="shared" si="4"/>
        <v>0</v>
      </c>
      <c r="L9" s="203">
        <f t="shared" si="5"/>
        <v>0</v>
      </c>
      <c r="M9" s="203">
        <f t="shared" si="6"/>
        <v>0</v>
      </c>
      <c r="N9" s="203">
        <f t="shared" si="7"/>
        <v>9</v>
      </c>
      <c r="O9" s="203">
        <f t="shared" si="8"/>
        <v>0</v>
      </c>
      <c r="P9" s="348">
        <f aca="true" t="shared" si="9" ref="P9:P17">Q9+R9+W9+X9</f>
        <v>40</v>
      </c>
      <c r="Q9" s="221">
        <v>6</v>
      </c>
      <c r="R9" s="221">
        <v>34</v>
      </c>
      <c r="S9" s="221">
        <v>34</v>
      </c>
      <c r="T9" s="221"/>
      <c r="U9" s="75"/>
      <c r="V9" s="221"/>
      <c r="W9" s="221"/>
      <c r="X9" s="221"/>
      <c r="Y9" s="348">
        <f>Z9+AA9+AF9+AG9</f>
        <v>85</v>
      </c>
      <c r="Z9" s="221">
        <v>10</v>
      </c>
      <c r="AA9" s="359">
        <v>66</v>
      </c>
      <c r="AB9" s="221">
        <v>66</v>
      </c>
      <c r="AC9" s="221"/>
      <c r="AD9" s="221"/>
      <c r="AE9" s="221"/>
      <c r="AF9" s="221">
        <v>9</v>
      </c>
      <c r="AG9" s="96"/>
      <c r="AH9" s="328">
        <v>2</v>
      </c>
      <c r="AI9" s="328">
        <v>2</v>
      </c>
      <c r="AJ9" s="328">
        <v>2</v>
      </c>
      <c r="AK9" s="328">
        <v>2</v>
      </c>
      <c r="AL9" s="328">
        <v>2</v>
      </c>
      <c r="AM9" s="328">
        <v>2</v>
      </c>
      <c r="AN9" s="328">
        <v>2</v>
      </c>
      <c r="AO9" s="328">
        <v>2</v>
      </c>
      <c r="AP9" s="328">
        <v>2</v>
      </c>
      <c r="AQ9" s="328">
        <v>2</v>
      </c>
      <c r="AR9" s="328">
        <v>2</v>
      </c>
      <c r="AS9" s="328">
        <v>2</v>
      </c>
      <c r="AT9" s="328">
        <v>2</v>
      </c>
      <c r="AU9" s="328">
        <v>2</v>
      </c>
      <c r="AV9" s="328">
        <v>2</v>
      </c>
      <c r="AW9" s="328">
        <v>2</v>
      </c>
      <c r="AX9" s="328">
        <v>2</v>
      </c>
      <c r="AY9" s="200" t="s">
        <v>104</v>
      </c>
      <c r="AZ9" s="200" t="s">
        <v>104</v>
      </c>
      <c r="BA9" s="328">
        <v>3</v>
      </c>
      <c r="BB9" s="328">
        <v>3</v>
      </c>
      <c r="BC9" s="328">
        <v>3</v>
      </c>
      <c r="BD9" s="328">
        <v>3</v>
      </c>
      <c r="BE9" s="328">
        <v>3</v>
      </c>
      <c r="BF9" s="328">
        <v>3</v>
      </c>
      <c r="BG9" s="328">
        <v>3</v>
      </c>
      <c r="BH9" s="328">
        <v>3</v>
      </c>
      <c r="BI9" s="328">
        <v>3</v>
      </c>
      <c r="BJ9" s="328">
        <v>3</v>
      </c>
      <c r="BK9" s="328">
        <v>3</v>
      </c>
      <c r="BL9" s="328">
        <v>3</v>
      </c>
      <c r="BM9" s="328">
        <v>3</v>
      </c>
      <c r="BN9" s="328">
        <v>3</v>
      </c>
      <c r="BO9" s="328">
        <v>3</v>
      </c>
      <c r="BP9" s="328">
        <v>3</v>
      </c>
      <c r="BQ9" s="328">
        <v>3</v>
      </c>
      <c r="BR9" s="328">
        <v>3</v>
      </c>
      <c r="BS9" s="328">
        <v>3</v>
      </c>
      <c r="BT9" s="328">
        <v>3</v>
      </c>
      <c r="BU9" s="328">
        <v>3</v>
      </c>
      <c r="BV9" s="328">
        <v>3</v>
      </c>
      <c r="BW9" s="199" t="s">
        <v>91</v>
      </c>
      <c r="BX9" s="199" t="s">
        <v>91</v>
      </c>
      <c r="BY9" s="113" t="s">
        <v>104</v>
      </c>
      <c r="BZ9" s="113" t="s">
        <v>104</v>
      </c>
      <c r="CA9" s="113" t="s">
        <v>104</v>
      </c>
      <c r="CB9" s="113" t="s">
        <v>104</v>
      </c>
      <c r="CC9" s="113" t="s">
        <v>104</v>
      </c>
      <c r="CD9" s="113" t="s">
        <v>104</v>
      </c>
      <c r="CE9" s="113" t="s">
        <v>104</v>
      </c>
      <c r="CF9" s="113" t="s">
        <v>104</v>
      </c>
      <c r="CG9" s="113" t="s">
        <v>104</v>
      </c>
    </row>
    <row r="10" spans="1:85" s="89" customFormat="1" ht="13.5">
      <c r="A10" s="31" t="s">
        <v>475</v>
      </c>
      <c r="B10" s="65" t="s">
        <v>45</v>
      </c>
      <c r="C10" s="168" t="s">
        <v>450</v>
      </c>
      <c r="D10" s="36">
        <v>2</v>
      </c>
      <c r="E10" s="36"/>
      <c r="F10" s="77"/>
      <c r="G10" s="203">
        <f t="shared" si="0"/>
        <v>118</v>
      </c>
      <c r="H10" s="203">
        <f t="shared" si="1"/>
        <v>18</v>
      </c>
      <c r="I10" s="203">
        <f t="shared" si="2"/>
        <v>100</v>
      </c>
      <c r="J10" s="203">
        <f t="shared" si="3"/>
        <v>0</v>
      </c>
      <c r="K10" s="203">
        <f t="shared" si="4"/>
        <v>100</v>
      </c>
      <c r="L10" s="203">
        <f t="shared" si="5"/>
        <v>0</v>
      </c>
      <c r="M10" s="203">
        <f t="shared" si="6"/>
        <v>0</v>
      </c>
      <c r="N10" s="203">
        <f t="shared" si="7"/>
        <v>0</v>
      </c>
      <c r="O10" s="203">
        <f t="shared" si="8"/>
        <v>0</v>
      </c>
      <c r="P10" s="348">
        <f t="shared" si="9"/>
        <v>40</v>
      </c>
      <c r="Q10" s="221">
        <v>6</v>
      </c>
      <c r="R10" s="221">
        <v>34</v>
      </c>
      <c r="S10" s="221"/>
      <c r="T10" s="221">
        <v>34</v>
      </c>
      <c r="U10" s="75"/>
      <c r="V10" s="221"/>
      <c r="W10" s="221"/>
      <c r="X10" s="221"/>
      <c r="Y10" s="348">
        <f>Z10+AA10+AF10+AG10</f>
        <v>78</v>
      </c>
      <c r="Z10" s="221">
        <v>12</v>
      </c>
      <c r="AA10" s="358">
        <v>66</v>
      </c>
      <c r="AB10" s="221"/>
      <c r="AC10" s="221">
        <v>66</v>
      </c>
      <c r="AD10" s="221"/>
      <c r="AE10" s="221"/>
      <c r="AF10" s="221"/>
      <c r="AG10" s="96"/>
      <c r="AH10" s="328">
        <v>2</v>
      </c>
      <c r="AI10" s="328">
        <v>2</v>
      </c>
      <c r="AJ10" s="328">
        <v>2</v>
      </c>
      <c r="AK10" s="328">
        <v>2</v>
      </c>
      <c r="AL10" s="328">
        <v>2</v>
      </c>
      <c r="AM10" s="328">
        <v>2</v>
      </c>
      <c r="AN10" s="328">
        <v>2</v>
      </c>
      <c r="AO10" s="328">
        <v>2</v>
      </c>
      <c r="AP10" s="328">
        <v>2</v>
      </c>
      <c r="AQ10" s="328">
        <v>2</v>
      </c>
      <c r="AR10" s="328">
        <v>2</v>
      </c>
      <c r="AS10" s="328">
        <v>2</v>
      </c>
      <c r="AT10" s="328">
        <v>2</v>
      </c>
      <c r="AU10" s="328">
        <v>2</v>
      </c>
      <c r="AV10" s="328">
        <v>2</v>
      </c>
      <c r="AW10" s="328">
        <v>2</v>
      </c>
      <c r="AX10" s="328">
        <v>2</v>
      </c>
      <c r="AY10" s="200" t="s">
        <v>104</v>
      </c>
      <c r="AZ10" s="200" t="s">
        <v>104</v>
      </c>
      <c r="BA10" s="328">
        <v>3</v>
      </c>
      <c r="BB10" s="328">
        <v>3</v>
      </c>
      <c r="BC10" s="328">
        <v>3</v>
      </c>
      <c r="BD10" s="328">
        <v>3</v>
      </c>
      <c r="BE10" s="328">
        <v>3</v>
      </c>
      <c r="BF10" s="328">
        <v>3</v>
      </c>
      <c r="BG10" s="328">
        <v>3</v>
      </c>
      <c r="BH10" s="328">
        <v>3</v>
      </c>
      <c r="BI10" s="328">
        <v>3</v>
      </c>
      <c r="BJ10" s="328">
        <v>3</v>
      </c>
      <c r="BK10" s="328">
        <v>3</v>
      </c>
      <c r="BL10" s="328">
        <v>3</v>
      </c>
      <c r="BM10" s="328">
        <v>3</v>
      </c>
      <c r="BN10" s="328">
        <v>3</v>
      </c>
      <c r="BO10" s="328">
        <v>3</v>
      </c>
      <c r="BP10" s="328">
        <v>3</v>
      </c>
      <c r="BQ10" s="328">
        <v>3</v>
      </c>
      <c r="BR10" s="328">
        <v>3</v>
      </c>
      <c r="BS10" s="328">
        <v>3</v>
      </c>
      <c r="BT10" s="328">
        <v>3</v>
      </c>
      <c r="BU10" s="328">
        <v>3</v>
      </c>
      <c r="BV10" s="328">
        <v>3</v>
      </c>
      <c r="BW10" s="199" t="s">
        <v>91</v>
      </c>
      <c r="BX10" s="199" t="s">
        <v>91</v>
      </c>
      <c r="BY10" s="113" t="s">
        <v>104</v>
      </c>
      <c r="BZ10" s="113" t="s">
        <v>104</v>
      </c>
      <c r="CA10" s="113" t="s">
        <v>104</v>
      </c>
      <c r="CB10" s="113" t="s">
        <v>104</v>
      </c>
      <c r="CC10" s="113" t="s">
        <v>104</v>
      </c>
      <c r="CD10" s="113" t="s">
        <v>104</v>
      </c>
      <c r="CE10" s="113" t="s">
        <v>104</v>
      </c>
      <c r="CF10" s="113" t="s">
        <v>104</v>
      </c>
      <c r="CG10" s="113" t="s">
        <v>104</v>
      </c>
    </row>
    <row r="11" spans="1:85" s="165" customFormat="1" ht="13.5">
      <c r="A11" s="31" t="s">
        <v>476</v>
      </c>
      <c r="B11" s="65" t="s">
        <v>121</v>
      </c>
      <c r="C11" s="176" t="s">
        <v>451</v>
      </c>
      <c r="D11" s="36"/>
      <c r="E11" s="36">
        <v>2</v>
      </c>
      <c r="F11" s="77"/>
      <c r="G11" s="203">
        <f t="shared" si="0"/>
        <v>128</v>
      </c>
      <c r="H11" s="203">
        <f t="shared" si="1"/>
        <v>22</v>
      </c>
      <c r="I11" s="203">
        <f t="shared" si="2"/>
        <v>88</v>
      </c>
      <c r="J11" s="203">
        <f t="shared" si="3"/>
        <v>44</v>
      </c>
      <c r="K11" s="203">
        <f t="shared" si="4"/>
        <v>44</v>
      </c>
      <c r="L11" s="203">
        <f t="shared" si="5"/>
        <v>0</v>
      </c>
      <c r="M11" s="203">
        <f t="shared" si="6"/>
        <v>0</v>
      </c>
      <c r="N11" s="203">
        <f t="shared" si="7"/>
        <v>18</v>
      </c>
      <c r="O11" s="203">
        <f t="shared" si="8"/>
        <v>0</v>
      </c>
      <c r="P11" s="348"/>
      <c r="Q11" s="221"/>
      <c r="R11" s="221"/>
      <c r="S11" s="221"/>
      <c r="T11" s="221"/>
      <c r="U11" s="75"/>
      <c r="V11" s="221"/>
      <c r="W11" s="221"/>
      <c r="X11" s="221"/>
      <c r="Y11" s="348">
        <f>Z11+AA11+AF11+AG11</f>
        <v>128</v>
      </c>
      <c r="Z11" s="221">
        <v>22</v>
      </c>
      <c r="AA11" s="359">
        <v>88</v>
      </c>
      <c r="AB11" s="221">
        <v>44</v>
      </c>
      <c r="AC11" s="221">
        <v>44</v>
      </c>
      <c r="AD11" s="221"/>
      <c r="AE11" s="221"/>
      <c r="AF11" s="221">
        <v>18</v>
      </c>
      <c r="AG11" s="96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200" t="s">
        <v>104</v>
      </c>
      <c r="AZ11" s="200" t="s">
        <v>104</v>
      </c>
      <c r="BA11" s="328">
        <v>4</v>
      </c>
      <c r="BB11" s="328">
        <v>4</v>
      </c>
      <c r="BC11" s="328">
        <v>4</v>
      </c>
      <c r="BD11" s="328">
        <v>4</v>
      </c>
      <c r="BE11" s="328">
        <v>4</v>
      </c>
      <c r="BF11" s="328">
        <v>4</v>
      </c>
      <c r="BG11" s="328">
        <v>4</v>
      </c>
      <c r="BH11" s="328">
        <v>4</v>
      </c>
      <c r="BI11" s="328">
        <v>4</v>
      </c>
      <c r="BJ11" s="328">
        <v>4</v>
      </c>
      <c r="BK11" s="328">
        <v>4</v>
      </c>
      <c r="BL11" s="328">
        <v>4</v>
      </c>
      <c r="BM11" s="328">
        <v>4</v>
      </c>
      <c r="BN11" s="328">
        <v>4</v>
      </c>
      <c r="BO11" s="328">
        <v>4</v>
      </c>
      <c r="BP11" s="328">
        <v>4</v>
      </c>
      <c r="BQ11" s="328">
        <v>4</v>
      </c>
      <c r="BR11" s="328">
        <v>4</v>
      </c>
      <c r="BS11" s="328">
        <v>4</v>
      </c>
      <c r="BT11" s="328">
        <v>4</v>
      </c>
      <c r="BU11" s="328">
        <v>4</v>
      </c>
      <c r="BV11" s="328">
        <v>4</v>
      </c>
      <c r="BW11" s="199" t="s">
        <v>91</v>
      </c>
      <c r="BX11" s="199" t="s">
        <v>91</v>
      </c>
      <c r="BY11" s="113" t="s">
        <v>104</v>
      </c>
      <c r="BZ11" s="113" t="s">
        <v>104</v>
      </c>
      <c r="CA11" s="113" t="s">
        <v>104</v>
      </c>
      <c r="CB11" s="113" t="s">
        <v>104</v>
      </c>
      <c r="CC11" s="113" t="s">
        <v>104</v>
      </c>
      <c r="CD11" s="113" t="s">
        <v>104</v>
      </c>
      <c r="CE11" s="113" t="s">
        <v>104</v>
      </c>
      <c r="CF11" s="113" t="s">
        <v>104</v>
      </c>
      <c r="CG11" s="113" t="s">
        <v>104</v>
      </c>
    </row>
    <row r="12" spans="1:85" s="165" customFormat="1" ht="13.5">
      <c r="A12" s="31" t="s">
        <v>477</v>
      </c>
      <c r="B12" s="59" t="s">
        <v>47</v>
      </c>
      <c r="C12" s="168" t="s">
        <v>169</v>
      </c>
      <c r="D12" s="352">
        <v>1.2</v>
      </c>
      <c r="E12" s="36"/>
      <c r="F12" s="77"/>
      <c r="G12" s="203">
        <f t="shared" si="0"/>
        <v>117</v>
      </c>
      <c r="H12" s="203">
        <f t="shared" si="1"/>
        <v>0</v>
      </c>
      <c r="I12" s="203">
        <f t="shared" si="2"/>
        <v>117</v>
      </c>
      <c r="J12" s="203">
        <f t="shared" si="3"/>
        <v>74</v>
      </c>
      <c r="K12" s="203">
        <f t="shared" si="4"/>
        <v>43</v>
      </c>
      <c r="L12" s="203">
        <f t="shared" si="5"/>
        <v>0</v>
      </c>
      <c r="M12" s="203">
        <f t="shared" si="6"/>
        <v>0</v>
      </c>
      <c r="N12" s="203">
        <f t="shared" si="7"/>
        <v>0</v>
      </c>
      <c r="O12" s="203">
        <f t="shared" si="8"/>
        <v>0</v>
      </c>
      <c r="P12" s="348">
        <f t="shared" si="9"/>
        <v>51</v>
      </c>
      <c r="Q12" s="221"/>
      <c r="R12" s="221">
        <f>SUM(S12:X12)</f>
        <v>51</v>
      </c>
      <c r="S12" s="221">
        <v>8</v>
      </c>
      <c r="T12" s="221">
        <v>43</v>
      </c>
      <c r="U12" s="350"/>
      <c r="V12" s="221"/>
      <c r="W12" s="221"/>
      <c r="X12" s="221"/>
      <c r="Y12" s="348">
        <f>Z12+AA12+AF12+AG12</f>
        <v>66</v>
      </c>
      <c r="Z12" s="221"/>
      <c r="AA12" s="221">
        <v>66</v>
      </c>
      <c r="AB12" s="221">
        <v>66</v>
      </c>
      <c r="AC12" s="221"/>
      <c r="AD12" s="221"/>
      <c r="AE12" s="221"/>
      <c r="AF12" s="221"/>
      <c r="AG12" s="96"/>
      <c r="AH12" s="328">
        <v>3</v>
      </c>
      <c r="AI12" s="328">
        <v>3</v>
      </c>
      <c r="AJ12" s="328">
        <v>3</v>
      </c>
      <c r="AK12" s="328">
        <v>3</v>
      </c>
      <c r="AL12" s="328">
        <v>3</v>
      </c>
      <c r="AM12" s="328">
        <v>3</v>
      </c>
      <c r="AN12" s="328">
        <v>3</v>
      </c>
      <c r="AO12" s="328">
        <v>3</v>
      </c>
      <c r="AP12" s="328">
        <v>3</v>
      </c>
      <c r="AQ12" s="328">
        <v>3</v>
      </c>
      <c r="AR12" s="328">
        <v>3</v>
      </c>
      <c r="AS12" s="328">
        <v>3</v>
      </c>
      <c r="AT12" s="328">
        <v>3</v>
      </c>
      <c r="AU12" s="328">
        <v>3</v>
      </c>
      <c r="AV12" s="328">
        <v>3</v>
      </c>
      <c r="AW12" s="328">
        <v>3</v>
      </c>
      <c r="AX12" s="328">
        <v>3</v>
      </c>
      <c r="AY12" s="200" t="s">
        <v>104</v>
      </c>
      <c r="AZ12" s="200" t="s">
        <v>104</v>
      </c>
      <c r="BA12" s="328">
        <v>3</v>
      </c>
      <c r="BB12" s="328">
        <v>3</v>
      </c>
      <c r="BC12" s="328">
        <v>3</v>
      </c>
      <c r="BD12" s="328">
        <v>3</v>
      </c>
      <c r="BE12" s="328">
        <v>3</v>
      </c>
      <c r="BF12" s="328">
        <v>3</v>
      </c>
      <c r="BG12" s="328">
        <v>3</v>
      </c>
      <c r="BH12" s="328">
        <v>3</v>
      </c>
      <c r="BI12" s="328">
        <v>3</v>
      </c>
      <c r="BJ12" s="328">
        <v>3</v>
      </c>
      <c r="BK12" s="328">
        <v>3</v>
      </c>
      <c r="BL12" s="328">
        <v>3</v>
      </c>
      <c r="BM12" s="328">
        <v>3</v>
      </c>
      <c r="BN12" s="328">
        <v>3</v>
      </c>
      <c r="BO12" s="328">
        <v>3</v>
      </c>
      <c r="BP12" s="328">
        <v>3</v>
      </c>
      <c r="BQ12" s="328">
        <v>3</v>
      </c>
      <c r="BR12" s="328">
        <v>3</v>
      </c>
      <c r="BS12" s="328">
        <v>3</v>
      </c>
      <c r="BT12" s="328">
        <v>3</v>
      </c>
      <c r="BU12" s="328">
        <v>3</v>
      </c>
      <c r="BV12" s="328">
        <v>3</v>
      </c>
      <c r="BW12" s="199" t="s">
        <v>91</v>
      </c>
      <c r="BX12" s="199" t="s">
        <v>91</v>
      </c>
      <c r="BY12" s="113" t="s">
        <v>104</v>
      </c>
      <c r="BZ12" s="113" t="s">
        <v>104</v>
      </c>
      <c r="CA12" s="113" t="s">
        <v>104</v>
      </c>
      <c r="CB12" s="113" t="s">
        <v>104</v>
      </c>
      <c r="CC12" s="113" t="s">
        <v>104</v>
      </c>
      <c r="CD12" s="113" t="s">
        <v>104</v>
      </c>
      <c r="CE12" s="113" t="s">
        <v>104</v>
      </c>
      <c r="CF12" s="113" t="s">
        <v>104</v>
      </c>
      <c r="CG12" s="113" t="s">
        <v>104</v>
      </c>
    </row>
    <row r="13" spans="1:85" s="165" customFormat="1" ht="13.5">
      <c r="A13" s="31" t="s">
        <v>478</v>
      </c>
      <c r="B13" s="65" t="s">
        <v>128</v>
      </c>
      <c r="C13" s="168" t="s">
        <v>449</v>
      </c>
      <c r="D13" s="36">
        <v>1</v>
      </c>
      <c r="E13" s="36"/>
      <c r="F13" s="77"/>
      <c r="G13" s="203">
        <f t="shared" si="0"/>
        <v>80</v>
      </c>
      <c r="H13" s="203">
        <f t="shared" si="1"/>
        <v>12</v>
      </c>
      <c r="I13" s="203">
        <f t="shared" si="2"/>
        <v>68</v>
      </c>
      <c r="J13" s="203">
        <f t="shared" si="3"/>
        <v>68</v>
      </c>
      <c r="K13" s="203">
        <f t="shared" si="4"/>
        <v>0</v>
      </c>
      <c r="L13" s="203">
        <f t="shared" si="5"/>
        <v>0</v>
      </c>
      <c r="M13" s="203">
        <f t="shared" si="6"/>
        <v>0</v>
      </c>
      <c r="N13" s="203">
        <f t="shared" si="7"/>
        <v>0</v>
      </c>
      <c r="O13" s="203">
        <f t="shared" si="8"/>
        <v>0</v>
      </c>
      <c r="P13" s="348">
        <f t="shared" si="9"/>
        <v>80</v>
      </c>
      <c r="Q13" s="221">
        <v>12</v>
      </c>
      <c r="R13" s="358">
        <v>68</v>
      </c>
      <c r="S13" s="221">
        <v>68</v>
      </c>
      <c r="T13" s="221"/>
      <c r="U13" s="75"/>
      <c r="V13" s="221"/>
      <c r="W13" s="221"/>
      <c r="X13" s="221"/>
      <c r="Y13" s="348"/>
      <c r="Z13" s="221"/>
      <c r="AA13" s="221"/>
      <c r="AB13" s="221"/>
      <c r="AC13" s="221"/>
      <c r="AD13" s="221"/>
      <c r="AE13" s="221"/>
      <c r="AF13" s="221"/>
      <c r="AG13" s="96"/>
      <c r="AH13" s="328">
        <v>4</v>
      </c>
      <c r="AI13" s="328">
        <v>4</v>
      </c>
      <c r="AJ13" s="328">
        <v>4</v>
      </c>
      <c r="AK13" s="328">
        <v>4</v>
      </c>
      <c r="AL13" s="328">
        <v>4</v>
      </c>
      <c r="AM13" s="328">
        <v>4</v>
      </c>
      <c r="AN13" s="328">
        <v>4</v>
      </c>
      <c r="AO13" s="328">
        <v>4</v>
      </c>
      <c r="AP13" s="328">
        <v>4</v>
      </c>
      <c r="AQ13" s="328">
        <v>4</v>
      </c>
      <c r="AR13" s="328">
        <v>4</v>
      </c>
      <c r="AS13" s="328">
        <v>4</v>
      </c>
      <c r="AT13" s="328">
        <v>4</v>
      </c>
      <c r="AU13" s="328">
        <v>4</v>
      </c>
      <c r="AV13" s="328">
        <v>4</v>
      </c>
      <c r="AW13" s="328">
        <v>4</v>
      </c>
      <c r="AX13" s="328">
        <v>4</v>
      </c>
      <c r="AY13" s="200" t="s">
        <v>104</v>
      </c>
      <c r="AZ13" s="200" t="s">
        <v>104</v>
      </c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199" t="s">
        <v>91</v>
      </c>
      <c r="BX13" s="199" t="s">
        <v>91</v>
      </c>
      <c r="BY13" s="113" t="s">
        <v>104</v>
      </c>
      <c r="BZ13" s="113" t="s">
        <v>104</v>
      </c>
      <c r="CA13" s="113" t="s">
        <v>104</v>
      </c>
      <c r="CB13" s="113" t="s">
        <v>104</v>
      </c>
      <c r="CC13" s="113" t="s">
        <v>104</v>
      </c>
      <c r="CD13" s="113" t="s">
        <v>104</v>
      </c>
      <c r="CE13" s="113" t="s">
        <v>104</v>
      </c>
      <c r="CF13" s="113" t="s">
        <v>104</v>
      </c>
      <c r="CG13" s="113" t="s">
        <v>104</v>
      </c>
    </row>
    <row r="14" spans="1:85" s="181" customFormat="1" ht="25.5">
      <c r="A14" s="31" t="s">
        <v>479</v>
      </c>
      <c r="B14" s="65" t="s">
        <v>495</v>
      </c>
      <c r="C14" s="176" t="s">
        <v>503</v>
      </c>
      <c r="D14" s="36">
        <v>1</v>
      </c>
      <c r="E14" s="36">
        <v>2</v>
      </c>
      <c r="F14" s="177"/>
      <c r="G14" s="203">
        <f t="shared" si="0"/>
        <v>133</v>
      </c>
      <c r="H14" s="203">
        <f t="shared" si="1"/>
        <v>20</v>
      </c>
      <c r="I14" s="203">
        <f t="shared" si="2"/>
        <v>95</v>
      </c>
      <c r="J14" s="203">
        <f t="shared" si="3"/>
        <v>59</v>
      </c>
      <c r="K14" s="203">
        <f t="shared" si="4"/>
        <v>16</v>
      </c>
      <c r="L14" s="203">
        <f t="shared" si="5"/>
        <v>0</v>
      </c>
      <c r="M14" s="203">
        <f t="shared" si="6"/>
        <v>20</v>
      </c>
      <c r="N14" s="203">
        <f t="shared" si="7"/>
        <v>18</v>
      </c>
      <c r="O14" s="203">
        <f t="shared" si="8"/>
        <v>0</v>
      </c>
      <c r="P14" s="348">
        <f t="shared" si="9"/>
        <v>63</v>
      </c>
      <c r="Q14" s="221">
        <v>12</v>
      </c>
      <c r="R14" s="358">
        <v>51</v>
      </c>
      <c r="S14" s="221">
        <v>33</v>
      </c>
      <c r="T14" s="221">
        <v>8</v>
      </c>
      <c r="U14" s="75"/>
      <c r="V14" s="221">
        <v>10</v>
      </c>
      <c r="W14" s="221"/>
      <c r="X14" s="221"/>
      <c r="Y14" s="348">
        <f>Z14+AA14+AF14+AG14</f>
        <v>70</v>
      </c>
      <c r="Z14" s="221">
        <v>8</v>
      </c>
      <c r="AA14" s="359">
        <v>44</v>
      </c>
      <c r="AB14" s="221">
        <v>26</v>
      </c>
      <c r="AC14" s="221">
        <v>8</v>
      </c>
      <c r="AD14" s="221"/>
      <c r="AE14" s="221">
        <v>10</v>
      </c>
      <c r="AF14" s="221">
        <v>18</v>
      </c>
      <c r="AG14" s="96"/>
      <c r="AH14" s="328">
        <v>3</v>
      </c>
      <c r="AI14" s="328">
        <v>3</v>
      </c>
      <c r="AJ14" s="328">
        <v>3</v>
      </c>
      <c r="AK14" s="328">
        <v>3</v>
      </c>
      <c r="AL14" s="328">
        <v>3</v>
      </c>
      <c r="AM14" s="328">
        <v>3</v>
      </c>
      <c r="AN14" s="328">
        <v>3</v>
      </c>
      <c r="AO14" s="328">
        <v>3</v>
      </c>
      <c r="AP14" s="328">
        <v>3</v>
      </c>
      <c r="AQ14" s="328">
        <v>3</v>
      </c>
      <c r="AR14" s="328">
        <v>3</v>
      </c>
      <c r="AS14" s="328">
        <v>3</v>
      </c>
      <c r="AT14" s="328">
        <v>3</v>
      </c>
      <c r="AU14" s="328">
        <v>3</v>
      </c>
      <c r="AV14" s="328">
        <v>3</v>
      </c>
      <c r="AW14" s="328">
        <v>3</v>
      </c>
      <c r="AX14" s="328">
        <v>3</v>
      </c>
      <c r="AY14" s="200" t="s">
        <v>104</v>
      </c>
      <c r="AZ14" s="200" t="s">
        <v>104</v>
      </c>
      <c r="BA14" s="328">
        <v>2</v>
      </c>
      <c r="BB14" s="328">
        <v>2</v>
      </c>
      <c r="BC14" s="328">
        <v>2</v>
      </c>
      <c r="BD14" s="328">
        <v>2</v>
      </c>
      <c r="BE14" s="328">
        <v>2</v>
      </c>
      <c r="BF14" s="328">
        <v>2</v>
      </c>
      <c r="BG14" s="328">
        <v>2</v>
      </c>
      <c r="BH14" s="328">
        <v>2</v>
      </c>
      <c r="BI14" s="328">
        <v>2</v>
      </c>
      <c r="BJ14" s="328">
        <v>2</v>
      </c>
      <c r="BK14" s="328">
        <v>2</v>
      </c>
      <c r="BL14" s="328">
        <v>2</v>
      </c>
      <c r="BM14" s="328">
        <v>2</v>
      </c>
      <c r="BN14" s="328">
        <v>2</v>
      </c>
      <c r="BO14" s="328">
        <v>2</v>
      </c>
      <c r="BP14" s="328">
        <v>2</v>
      </c>
      <c r="BQ14" s="328">
        <v>2</v>
      </c>
      <c r="BR14" s="328">
        <v>2</v>
      </c>
      <c r="BS14" s="328">
        <v>2</v>
      </c>
      <c r="BT14" s="328">
        <v>2</v>
      </c>
      <c r="BU14" s="328">
        <v>2</v>
      </c>
      <c r="BV14" s="328">
        <v>2</v>
      </c>
      <c r="BW14" s="199" t="s">
        <v>91</v>
      </c>
      <c r="BX14" s="199" t="s">
        <v>91</v>
      </c>
      <c r="BY14" s="113" t="s">
        <v>104</v>
      </c>
      <c r="BZ14" s="113" t="s">
        <v>104</v>
      </c>
      <c r="CA14" s="113" t="s">
        <v>104</v>
      </c>
      <c r="CB14" s="113" t="s">
        <v>104</v>
      </c>
      <c r="CC14" s="113" t="s">
        <v>104</v>
      </c>
      <c r="CD14" s="113" t="s">
        <v>104</v>
      </c>
      <c r="CE14" s="113" t="s">
        <v>104</v>
      </c>
      <c r="CF14" s="113" t="s">
        <v>104</v>
      </c>
      <c r="CG14" s="113" t="s">
        <v>104</v>
      </c>
    </row>
    <row r="15" spans="1:85" s="84" customFormat="1" ht="13.5">
      <c r="A15" s="31" t="s">
        <v>480</v>
      </c>
      <c r="B15" s="65" t="s">
        <v>496</v>
      </c>
      <c r="C15" s="168" t="s">
        <v>450</v>
      </c>
      <c r="D15" s="36">
        <v>2</v>
      </c>
      <c r="E15" s="36"/>
      <c r="F15" s="177"/>
      <c r="G15" s="203">
        <f t="shared" si="0"/>
        <v>112</v>
      </c>
      <c r="H15" s="203">
        <f t="shared" si="1"/>
        <v>12</v>
      </c>
      <c r="I15" s="203">
        <f t="shared" si="2"/>
        <v>100</v>
      </c>
      <c r="J15" s="203">
        <f t="shared" si="3"/>
        <v>56</v>
      </c>
      <c r="K15" s="203">
        <f t="shared" si="4"/>
        <v>8</v>
      </c>
      <c r="L15" s="203">
        <f t="shared" si="5"/>
        <v>16</v>
      </c>
      <c r="M15" s="203">
        <f t="shared" si="6"/>
        <v>20</v>
      </c>
      <c r="N15" s="203">
        <f t="shared" si="7"/>
        <v>0</v>
      </c>
      <c r="O15" s="203">
        <f t="shared" si="8"/>
        <v>0</v>
      </c>
      <c r="P15" s="348">
        <f t="shared" si="9"/>
        <v>40</v>
      </c>
      <c r="Q15" s="221">
        <v>6</v>
      </c>
      <c r="R15" s="221">
        <v>34</v>
      </c>
      <c r="S15" s="221">
        <v>22</v>
      </c>
      <c r="T15" s="221"/>
      <c r="U15" s="383">
        <v>8</v>
      </c>
      <c r="V15" s="221">
        <v>4</v>
      </c>
      <c r="W15" s="221"/>
      <c r="X15" s="221"/>
      <c r="Y15" s="348">
        <f>Z15+AA15+AF15+AG15</f>
        <v>72</v>
      </c>
      <c r="Z15" s="221">
        <v>6</v>
      </c>
      <c r="AA15" s="358">
        <v>66</v>
      </c>
      <c r="AB15" s="221">
        <v>34</v>
      </c>
      <c r="AC15" s="221">
        <v>8</v>
      </c>
      <c r="AD15" s="221">
        <v>8</v>
      </c>
      <c r="AE15" s="221">
        <v>16</v>
      </c>
      <c r="AF15" s="221"/>
      <c r="AG15" s="96"/>
      <c r="AH15" s="328">
        <v>2</v>
      </c>
      <c r="AI15" s="328">
        <v>2</v>
      </c>
      <c r="AJ15" s="328">
        <v>2</v>
      </c>
      <c r="AK15" s="328">
        <v>2</v>
      </c>
      <c r="AL15" s="328">
        <v>2</v>
      </c>
      <c r="AM15" s="328">
        <v>2</v>
      </c>
      <c r="AN15" s="328">
        <v>2</v>
      </c>
      <c r="AO15" s="328">
        <v>2</v>
      </c>
      <c r="AP15" s="328">
        <v>2</v>
      </c>
      <c r="AQ15" s="328">
        <v>2</v>
      </c>
      <c r="AR15" s="328">
        <v>2</v>
      </c>
      <c r="AS15" s="328">
        <v>2</v>
      </c>
      <c r="AT15" s="328">
        <v>2</v>
      </c>
      <c r="AU15" s="328">
        <v>2</v>
      </c>
      <c r="AV15" s="328">
        <v>2</v>
      </c>
      <c r="AW15" s="328">
        <v>2</v>
      </c>
      <c r="AX15" s="328">
        <v>2</v>
      </c>
      <c r="AY15" s="200" t="s">
        <v>104</v>
      </c>
      <c r="AZ15" s="200" t="s">
        <v>104</v>
      </c>
      <c r="BA15" s="328">
        <v>3</v>
      </c>
      <c r="BB15" s="328">
        <v>3</v>
      </c>
      <c r="BC15" s="328">
        <v>3</v>
      </c>
      <c r="BD15" s="328">
        <v>3</v>
      </c>
      <c r="BE15" s="328">
        <v>3</v>
      </c>
      <c r="BF15" s="328">
        <v>3</v>
      </c>
      <c r="BG15" s="328">
        <v>3</v>
      </c>
      <c r="BH15" s="328">
        <v>3</v>
      </c>
      <c r="BI15" s="328">
        <v>3</v>
      </c>
      <c r="BJ15" s="328">
        <v>3</v>
      </c>
      <c r="BK15" s="328">
        <v>3</v>
      </c>
      <c r="BL15" s="328">
        <v>3</v>
      </c>
      <c r="BM15" s="328">
        <v>3</v>
      </c>
      <c r="BN15" s="328">
        <v>3</v>
      </c>
      <c r="BO15" s="328">
        <v>3</v>
      </c>
      <c r="BP15" s="328">
        <v>3</v>
      </c>
      <c r="BQ15" s="328">
        <v>3</v>
      </c>
      <c r="BR15" s="328">
        <v>3</v>
      </c>
      <c r="BS15" s="328">
        <v>3</v>
      </c>
      <c r="BT15" s="328">
        <v>3</v>
      </c>
      <c r="BU15" s="328">
        <v>3</v>
      </c>
      <c r="BV15" s="328">
        <v>3</v>
      </c>
      <c r="BW15" s="199" t="s">
        <v>91</v>
      </c>
      <c r="BX15" s="199" t="s">
        <v>91</v>
      </c>
      <c r="BY15" s="113" t="s">
        <v>104</v>
      </c>
      <c r="BZ15" s="113" t="s">
        <v>104</v>
      </c>
      <c r="CA15" s="113" t="s">
        <v>104</v>
      </c>
      <c r="CB15" s="113" t="s">
        <v>104</v>
      </c>
      <c r="CC15" s="113" t="s">
        <v>104</v>
      </c>
      <c r="CD15" s="113" t="s">
        <v>104</v>
      </c>
      <c r="CE15" s="113" t="s">
        <v>104</v>
      </c>
      <c r="CF15" s="113" t="s">
        <v>104</v>
      </c>
      <c r="CG15" s="113" t="s">
        <v>104</v>
      </c>
    </row>
    <row r="16" spans="1:85" s="84" customFormat="1" ht="13.5">
      <c r="A16" s="31" t="s">
        <v>481</v>
      </c>
      <c r="B16" s="65" t="s">
        <v>483</v>
      </c>
      <c r="C16" s="176" t="s">
        <v>449</v>
      </c>
      <c r="D16" s="36">
        <v>1</v>
      </c>
      <c r="E16" s="36"/>
      <c r="F16" s="177"/>
      <c r="G16" s="203">
        <f t="shared" si="0"/>
        <v>40</v>
      </c>
      <c r="H16" s="203">
        <f t="shared" si="1"/>
        <v>6</v>
      </c>
      <c r="I16" s="203">
        <f t="shared" si="2"/>
        <v>34</v>
      </c>
      <c r="J16" s="203">
        <f t="shared" si="3"/>
        <v>20</v>
      </c>
      <c r="K16" s="203">
        <f t="shared" si="4"/>
        <v>14</v>
      </c>
      <c r="L16" s="203">
        <f t="shared" si="5"/>
        <v>0</v>
      </c>
      <c r="M16" s="203">
        <f t="shared" si="6"/>
        <v>0</v>
      </c>
      <c r="N16" s="203">
        <f t="shared" si="7"/>
        <v>0</v>
      </c>
      <c r="O16" s="203">
        <f t="shared" si="8"/>
        <v>0</v>
      </c>
      <c r="P16" s="348">
        <f t="shared" si="9"/>
        <v>40</v>
      </c>
      <c r="Q16" s="221">
        <v>6</v>
      </c>
      <c r="R16" s="358">
        <f>SUM(S16:X16)</f>
        <v>34</v>
      </c>
      <c r="S16" s="221">
        <v>20</v>
      </c>
      <c r="T16" s="221">
        <v>14</v>
      </c>
      <c r="U16" s="75"/>
      <c r="V16" s="221"/>
      <c r="W16" s="221"/>
      <c r="X16" s="221"/>
      <c r="Y16" s="348"/>
      <c r="Z16" s="221"/>
      <c r="AA16" s="221"/>
      <c r="AB16" s="221"/>
      <c r="AC16" s="221"/>
      <c r="AD16" s="221"/>
      <c r="AE16" s="221"/>
      <c r="AF16" s="221"/>
      <c r="AG16" s="96"/>
      <c r="AH16" s="328">
        <v>2</v>
      </c>
      <c r="AI16" s="328">
        <v>2</v>
      </c>
      <c r="AJ16" s="328">
        <v>2</v>
      </c>
      <c r="AK16" s="328">
        <v>2</v>
      </c>
      <c r="AL16" s="328">
        <v>2</v>
      </c>
      <c r="AM16" s="328">
        <v>2</v>
      </c>
      <c r="AN16" s="328">
        <v>2</v>
      </c>
      <c r="AO16" s="328">
        <v>2</v>
      </c>
      <c r="AP16" s="328">
        <v>2</v>
      </c>
      <c r="AQ16" s="328">
        <v>2</v>
      </c>
      <c r="AR16" s="328">
        <v>2</v>
      </c>
      <c r="AS16" s="328">
        <v>2</v>
      </c>
      <c r="AT16" s="328">
        <v>2</v>
      </c>
      <c r="AU16" s="328">
        <v>2</v>
      </c>
      <c r="AV16" s="328">
        <v>2</v>
      </c>
      <c r="AW16" s="328">
        <v>2</v>
      </c>
      <c r="AX16" s="328">
        <v>2</v>
      </c>
      <c r="AY16" s="200" t="s">
        <v>104</v>
      </c>
      <c r="AZ16" s="200" t="s">
        <v>104</v>
      </c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199" t="s">
        <v>91</v>
      </c>
      <c r="BX16" s="199" t="s">
        <v>91</v>
      </c>
      <c r="BY16" s="113" t="s">
        <v>104</v>
      </c>
      <c r="BZ16" s="113" t="s">
        <v>104</v>
      </c>
      <c r="CA16" s="113" t="s">
        <v>104</v>
      </c>
      <c r="CB16" s="113" t="s">
        <v>104</v>
      </c>
      <c r="CC16" s="113" t="s">
        <v>104</v>
      </c>
      <c r="CD16" s="113" t="s">
        <v>104</v>
      </c>
      <c r="CE16" s="113" t="s">
        <v>104</v>
      </c>
      <c r="CF16" s="113" t="s">
        <v>104</v>
      </c>
      <c r="CG16" s="113" t="s">
        <v>104</v>
      </c>
    </row>
    <row r="17" spans="1:85" s="84" customFormat="1" ht="13.5">
      <c r="A17" s="31" t="s">
        <v>482</v>
      </c>
      <c r="B17" s="65" t="s">
        <v>485</v>
      </c>
      <c r="C17" s="176" t="s">
        <v>449</v>
      </c>
      <c r="D17" s="36">
        <v>1</v>
      </c>
      <c r="E17" s="36"/>
      <c r="F17" s="177"/>
      <c r="G17" s="203">
        <f t="shared" si="0"/>
        <v>40</v>
      </c>
      <c r="H17" s="203">
        <f t="shared" si="1"/>
        <v>6</v>
      </c>
      <c r="I17" s="203">
        <f t="shared" si="2"/>
        <v>34</v>
      </c>
      <c r="J17" s="203">
        <f t="shared" si="3"/>
        <v>20</v>
      </c>
      <c r="K17" s="203">
        <f t="shared" si="4"/>
        <v>14</v>
      </c>
      <c r="L17" s="203">
        <f t="shared" si="5"/>
        <v>0</v>
      </c>
      <c r="M17" s="203">
        <f t="shared" si="6"/>
        <v>0</v>
      </c>
      <c r="N17" s="203">
        <f t="shared" si="7"/>
        <v>0</v>
      </c>
      <c r="O17" s="203">
        <f t="shared" si="8"/>
        <v>0</v>
      </c>
      <c r="P17" s="348">
        <f t="shared" si="9"/>
        <v>40</v>
      </c>
      <c r="Q17" s="221">
        <v>6</v>
      </c>
      <c r="R17" s="358">
        <f>SUM(S17:X17)</f>
        <v>34</v>
      </c>
      <c r="S17" s="221">
        <v>20</v>
      </c>
      <c r="T17" s="221">
        <v>14</v>
      </c>
      <c r="U17" s="75"/>
      <c r="V17" s="221"/>
      <c r="W17" s="221"/>
      <c r="X17" s="221"/>
      <c r="Y17" s="348"/>
      <c r="Z17" s="221"/>
      <c r="AA17" s="221"/>
      <c r="AB17" s="221"/>
      <c r="AC17" s="221"/>
      <c r="AD17" s="221"/>
      <c r="AE17" s="221"/>
      <c r="AF17" s="221"/>
      <c r="AG17" s="96"/>
      <c r="AH17" s="328">
        <v>2</v>
      </c>
      <c r="AI17" s="328">
        <v>2</v>
      </c>
      <c r="AJ17" s="328">
        <v>2</v>
      </c>
      <c r="AK17" s="328">
        <v>2</v>
      </c>
      <c r="AL17" s="328">
        <v>2</v>
      </c>
      <c r="AM17" s="328">
        <v>2</v>
      </c>
      <c r="AN17" s="328">
        <v>2</v>
      </c>
      <c r="AO17" s="328">
        <v>2</v>
      </c>
      <c r="AP17" s="328">
        <v>2</v>
      </c>
      <c r="AQ17" s="328">
        <v>2</v>
      </c>
      <c r="AR17" s="328">
        <v>2</v>
      </c>
      <c r="AS17" s="328">
        <v>2</v>
      </c>
      <c r="AT17" s="328">
        <v>2</v>
      </c>
      <c r="AU17" s="328">
        <v>2</v>
      </c>
      <c r="AV17" s="328">
        <v>2</v>
      </c>
      <c r="AW17" s="328">
        <v>2</v>
      </c>
      <c r="AX17" s="328">
        <v>2</v>
      </c>
      <c r="AY17" s="200" t="s">
        <v>104</v>
      </c>
      <c r="AZ17" s="200" t="s">
        <v>104</v>
      </c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199" t="s">
        <v>91</v>
      </c>
      <c r="BX17" s="199" t="s">
        <v>91</v>
      </c>
      <c r="BY17" s="113" t="s">
        <v>104</v>
      </c>
      <c r="BZ17" s="113" t="s">
        <v>104</v>
      </c>
      <c r="CA17" s="113" t="s">
        <v>104</v>
      </c>
      <c r="CB17" s="113" t="s">
        <v>104</v>
      </c>
      <c r="CC17" s="113" t="s">
        <v>104</v>
      </c>
      <c r="CD17" s="113" t="s">
        <v>104</v>
      </c>
      <c r="CE17" s="113" t="s">
        <v>104</v>
      </c>
      <c r="CF17" s="113" t="s">
        <v>104</v>
      </c>
      <c r="CG17" s="113" t="s">
        <v>104</v>
      </c>
    </row>
    <row r="18" spans="1:85" s="84" customFormat="1" ht="13.5">
      <c r="A18" s="31" t="s">
        <v>484</v>
      </c>
      <c r="B18" s="65" t="s">
        <v>486</v>
      </c>
      <c r="C18" s="176" t="s">
        <v>450</v>
      </c>
      <c r="D18" s="36">
        <v>2</v>
      </c>
      <c r="E18" s="36"/>
      <c r="F18" s="177"/>
      <c r="G18" s="203">
        <f t="shared" si="0"/>
        <v>36</v>
      </c>
      <c r="H18" s="203">
        <f t="shared" si="1"/>
        <v>14</v>
      </c>
      <c r="I18" s="203">
        <f t="shared" si="2"/>
        <v>22</v>
      </c>
      <c r="J18" s="203">
        <f t="shared" si="3"/>
        <v>16</v>
      </c>
      <c r="K18" s="203">
        <f t="shared" si="4"/>
        <v>6</v>
      </c>
      <c r="L18" s="203">
        <f t="shared" si="5"/>
        <v>0</v>
      </c>
      <c r="M18" s="203">
        <f t="shared" si="6"/>
        <v>0</v>
      </c>
      <c r="N18" s="203">
        <f t="shared" si="7"/>
        <v>0</v>
      </c>
      <c r="O18" s="203">
        <f t="shared" si="8"/>
        <v>0</v>
      </c>
      <c r="P18" s="348"/>
      <c r="Q18" s="221"/>
      <c r="R18" s="221"/>
      <c r="S18" s="221"/>
      <c r="T18" s="221"/>
      <c r="U18" s="77"/>
      <c r="V18" s="221"/>
      <c r="W18" s="221"/>
      <c r="X18" s="221"/>
      <c r="Y18" s="348">
        <f>Z18+AA18+AF18+AG18</f>
        <v>36</v>
      </c>
      <c r="Z18" s="221">
        <v>14</v>
      </c>
      <c r="AA18" s="358">
        <v>22</v>
      </c>
      <c r="AB18" s="221">
        <v>16</v>
      </c>
      <c r="AC18" s="221">
        <v>6</v>
      </c>
      <c r="AD18" s="221"/>
      <c r="AE18" s="221"/>
      <c r="AF18" s="221"/>
      <c r="AG18" s="96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200" t="s">
        <v>104</v>
      </c>
      <c r="AZ18" s="200" t="s">
        <v>104</v>
      </c>
      <c r="BA18" s="328">
        <v>1</v>
      </c>
      <c r="BB18" s="328">
        <v>1</v>
      </c>
      <c r="BC18" s="328">
        <v>1</v>
      </c>
      <c r="BD18" s="328">
        <v>1</v>
      </c>
      <c r="BE18" s="328">
        <v>1</v>
      </c>
      <c r="BF18" s="328">
        <v>1</v>
      </c>
      <c r="BG18" s="328">
        <v>1</v>
      </c>
      <c r="BH18" s="328">
        <v>1</v>
      </c>
      <c r="BI18" s="328">
        <v>1</v>
      </c>
      <c r="BJ18" s="328">
        <v>1</v>
      </c>
      <c r="BK18" s="328">
        <v>1</v>
      </c>
      <c r="BL18" s="328">
        <v>1</v>
      </c>
      <c r="BM18" s="328">
        <v>1</v>
      </c>
      <c r="BN18" s="328">
        <v>1</v>
      </c>
      <c r="BO18" s="328">
        <v>1</v>
      </c>
      <c r="BP18" s="328">
        <v>1</v>
      </c>
      <c r="BQ18" s="328">
        <v>1</v>
      </c>
      <c r="BR18" s="328">
        <v>1</v>
      </c>
      <c r="BS18" s="328">
        <v>1</v>
      </c>
      <c r="BT18" s="328">
        <v>1</v>
      </c>
      <c r="BU18" s="328">
        <v>1</v>
      </c>
      <c r="BV18" s="328">
        <v>1</v>
      </c>
      <c r="BW18" s="199" t="s">
        <v>91</v>
      </c>
      <c r="BX18" s="199" t="s">
        <v>91</v>
      </c>
      <c r="BY18" s="113" t="s">
        <v>104</v>
      </c>
      <c r="BZ18" s="113" t="s">
        <v>104</v>
      </c>
      <c r="CA18" s="113" t="s">
        <v>104</v>
      </c>
      <c r="CB18" s="113" t="s">
        <v>104</v>
      </c>
      <c r="CC18" s="113" t="s">
        <v>104</v>
      </c>
      <c r="CD18" s="113" t="s">
        <v>104</v>
      </c>
      <c r="CE18" s="113" t="s">
        <v>104</v>
      </c>
      <c r="CF18" s="113" t="s">
        <v>104</v>
      </c>
      <c r="CG18" s="113" t="s">
        <v>104</v>
      </c>
    </row>
    <row r="19" spans="1:85" s="84" customFormat="1" ht="13.5">
      <c r="A19" s="31" t="s">
        <v>497</v>
      </c>
      <c r="B19" s="65" t="s">
        <v>139</v>
      </c>
      <c r="C19" s="176" t="s">
        <v>124</v>
      </c>
      <c r="D19" s="36">
        <v>1</v>
      </c>
      <c r="E19" s="36">
        <v>2</v>
      </c>
      <c r="F19" s="177"/>
      <c r="G19" s="203">
        <f t="shared" si="0"/>
        <v>252</v>
      </c>
      <c r="H19" s="203">
        <f t="shared" si="1"/>
        <v>56</v>
      </c>
      <c r="I19" s="203">
        <f t="shared" si="2"/>
        <v>178</v>
      </c>
      <c r="J19" s="203">
        <f t="shared" si="3"/>
        <v>178</v>
      </c>
      <c r="K19" s="203">
        <f t="shared" si="4"/>
        <v>0</v>
      </c>
      <c r="L19" s="203">
        <f t="shared" si="5"/>
        <v>0</v>
      </c>
      <c r="M19" s="203">
        <f t="shared" si="6"/>
        <v>0</v>
      </c>
      <c r="N19" s="203">
        <f t="shared" si="7"/>
        <v>18</v>
      </c>
      <c r="O19" s="203">
        <f t="shared" si="8"/>
        <v>0</v>
      </c>
      <c r="P19" s="348">
        <f>Q19+R19+W19+X19</f>
        <v>90</v>
      </c>
      <c r="Q19" s="221">
        <v>22</v>
      </c>
      <c r="R19" s="358">
        <v>68</v>
      </c>
      <c r="S19" s="221">
        <v>68</v>
      </c>
      <c r="T19" s="221"/>
      <c r="U19" s="221"/>
      <c r="V19" s="75"/>
      <c r="W19" s="75"/>
      <c r="X19" s="75"/>
      <c r="Y19" s="348">
        <f>Z19+AA19+AF19+AG19</f>
        <v>162</v>
      </c>
      <c r="Z19" s="221">
        <v>34</v>
      </c>
      <c r="AA19" s="359">
        <v>110</v>
      </c>
      <c r="AB19" s="221">
        <v>110</v>
      </c>
      <c r="AC19" s="221"/>
      <c r="AD19" s="221"/>
      <c r="AE19" s="221"/>
      <c r="AF19" s="221">
        <v>18</v>
      </c>
      <c r="AG19" s="96"/>
      <c r="AH19" s="328">
        <v>4</v>
      </c>
      <c r="AI19" s="328">
        <v>4</v>
      </c>
      <c r="AJ19" s="328">
        <v>4</v>
      </c>
      <c r="AK19" s="328">
        <v>4</v>
      </c>
      <c r="AL19" s="328">
        <v>4</v>
      </c>
      <c r="AM19" s="328">
        <v>4</v>
      </c>
      <c r="AN19" s="328">
        <v>4</v>
      </c>
      <c r="AO19" s="328">
        <v>4</v>
      </c>
      <c r="AP19" s="328">
        <v>4</v>
      </c>
      <c r="AQ19" s="328">
        <v>4</v>
      </c>
      <c r="AR19" s="328">
        <v>4</v>
      </c>
      <c r="AS19" s="328">
        <v>4</v>
      </c>
      <c r="AT19" s="328">
        <v>4</v>
      </c>
      <c r="AU19" s="328">
        <v>4</v>
      </c>
      <c r="AV19" s="328">
        <v>4</v>
      </c>
      <c r="AW19" s="328">
        <v>4</v>
      </c>
      <c r="AX19" s="328">
        <v>4</v>
      </c>
      <c r="AY19" s="200" t="s">
        <v>104</v>
      </c>
      <c r="AZ19" s="200" t="s">
        <v>104</v>
      </c>
      <c r="BA19" s="328">
        <v>5</v>
      </c>
      <c r="BB19" s="328">
        <v>5</v>
      </c>
      <c r="BC19" s="328">
        <v>5</v>
      </c>
      <c r="BD19" s="328">
        <v>5</v>
      </c>
      <c r="BE19" s="328">
        <v>5</v>
      </c>
      <c r="BF19" s="328">
        <v>5</v>
      </c>
      <c r="BG19" s="328">
        <v>5</v>
      </c>
      <c r="BH19" s="328">
        <v>5</v>
      </c>
      <c r="BI19" s="328">
        <v>5</v>
      </c>
      <c r="BJ19" s="328">
        <v>5</v>
      </c>
      <c r="BK19" s="328">
        <v>5</v>
      </c>
      <c r="BL19" s="328">
        <v>5</v>
      </c>
      <c r="BM19" s="328">
        <v>5</v>
      </c>
      <c r="BN19" s="328">
        <v>5</v>
      </c>
      <c r="BO19" s="328">
        <v>5</v>
      </c>
      <c r="BP19" s="328">
        <v>5</v>
      </c>
      <c r="BQ19" s="328">
        <v>5</v>
      </c>
      <c r="BR19" s="328">
        <v>5</v>
      </c>
      <c r="BS19" s="328">
        <v>5</v>
      </c>
      <c r="BT19" s="328">
        <v>5</v>
      </c>
      <c r="BU19" s="328">
        <v>5</v>
      </c>
      <c r="BV19" s="328">
        <v>5</v>
      </c>
      <c r="BW19" s="199" t="s">
        <v>91</v>
      </c>
      <c r="BX19" s="199" t="s">
        <v>91</v>
      </c>
      <c r="BY19" s="113" t="s">
        <v>104</v>
      </c>
      <c r="BZ19" s="113" t="s">
        <v>104</v>
      </c>
      <c r="CA19" s="113" t="s">
        <v>104</v>
      </c>
      <c r="CB19" s="113" t="s">
        <v>104</v>
      </c>
      <c r="CC19" s="113" t="s">
        <v>104</v>
      </c>
      <c r="CD19" s="113" t="s">
        <v>104</v>
      </c>
      <c r="CE19" s="113" t="s">
        <v>104</v>
      </c>
      <c r="CF19" s="113" t="s">
        <v>104</v>
      </c>
      <c r="CG19" s="113" t="s">
        <v>104</v>
      </c>
    </row>
    <row r="20" spans="1:85" s="84" customFormat="1" ht="13.5">
      <c r="A20" s="31" t="s">
        <v>489</v>
      </c>
      <c r="B20" s="65" t="s">
        <v>172</v>
      </c>
      <c r="C20" s="176" t="s">
        <v>450</v>
      </c>
      <c r="D20" s="36">
        <v>2</v>
      </c>
      <c r="E20" s="36"/>
      <c r="F20" s="177"/>
      <c r="G20" s="203">
        <f t="shared" si="0"/>
        <v>100</v>
      </c>
      <c r="H20" s="203">
        <f t="shared" si="1"/>
        <v>22</v>
      </c>
      <c r="I20" s="203">
        <f t="shared" si="2"/>
        <v>78</v>
      </c>
      <c r="J20" s="203">
        <f t="shared" si="3"/>
        <v>46</v>
      </c>
      <c r="K20" s="203">
        <f t="shared" si="4"/>
        <v>0</v>
      </c>
      <c r="L20" s="203">
        <f t="shared" si="5"/>
        <v>32</v>
      </c>
      <c r="M20" s="203">
        <f t="shared" si="6"/>
        <v>0</v>
      </c>
      <c r="N20" s="203">
        <f t="shared" si="7"/>
        <v>0</v>
      </c>
      <c r="O20" s="203">
        <f t="shared" si="8"/>
        <v>0</v>
      </c>
      <c r="P20" s="348">
        <f>Q20+R20+W20+X20</f>
        <v>44</v>
      </c>
      <c r="Q20" s="221">
        <v>10</v>
      </c>
      <c r="R20" s="221">
        <f>SUM(S20:W20)</f>
        <v>34</v>
      </c>
      <c r="S20" s="221">
        <v>34</v>
      </c>
      <c r="T20" s="221"/>
      <c r="U20" s="221"/>
      <c r="V20" s="75"/>
      <c r="W20" s="75"/>
      <c r="X20" s="75"/>
      <c r="Y20" s="348">
        <f>Z20+AA20+AF20+AG20</f>
        <v>56</v>
      </c>
      <c r="Z20" s="221">
        <v>12</v>
      </c>
      <c r="AA20" s="358">
        <v>44</v>
      </c>
      <c r="AB20" s="221">
        <v>12</v>
      </c>
      <c r="AC20" s="221"/>
      <c r="AD20" s="221">
        <v>32</v>
      </c>
      <c r="AE20" s="221"/>
      <c r="AF20" s="221"/>
      <c r="AG20" s="96"/>
      <c r="AH20" s="328">
        <v>2</v>
      </c>
      <c r="AI20" s="328">
        <v>2</v>
      </c>
      <c r="AJ20" s="328">
        <v>2</v>
      </c>
      <c r="AK20" s="328">
        <v>2</v>
      </c>
      <c r="AL20" s="328">
        <v>2</v>
      </c>
      <c r="AM20" s="328">
        <v>2</v>
      </c>
      <c r="AN20" s="328">
        <v>2</v>
      </c>
      <c r="AO20" s="328">
        <v>2</v>
      </c>
      <c r="AP20" s="328">
        <v>2</v>
      </c>
      <c r="AQ20" s="328">
        <v>2</v>
      </c>
      <c r="AR20" s="328">
        <v>2</v>
      </c>
      <c r="AS20" s="328">
        <v>2</v>
      </c>
      <c r="AT20" s="328">
        <v>2</v>
      </c>
      <c r="AU20" s="328">
        <v>2</v>
      </c>
      <c r="AV20" s="328">
        <v>2</v>
      </c>
      <c r="AW20" s="328">
        <v>2</v>
      </c>
      <c r="AX20" s="328">
        <v>2</v>
      </c>
      <c r="AY20" s="200" t="s">
        <v>104</v>
      </c>
      <c r="AZ20" s="200" t="s">
        <v>104</v>
      </c>
      <c r="BA20" s="328">
        <v>2</v>
      </c>
      <c r="BB20" s="328">
        <v>2</v>
      </c>
      <c r="BC20" s="328">
        <v>2</v>
      </c>
      <c r="BD20" s="328">
        <v>2</v>
      </c>
      <c r="BE20" s="328">
        <v>2</v>
      </c>
      <c r="BF20" s="328">
        <v>2</v>
      </c>
      <c r="BG20" s="328">
        <v>2</v>
      </c>
      <c r="BH20" s="328">
        <v>2</v>
      </c>
      <c r="BI20" s="328">
        <v>2</v>
      </c>
      <c r="BJ20" s="328">
        <v>2</v>
      </c>
      <c r="BK20" s="328">
        <v>2</v>
      </c>
      <c r="BL20" s="328">
        <v>2</v>
      </c>
      <c r="BM20" s="328">
        <v>2</v>
      </c>
      <c r="BN20" s="328">
        <v>2</v>
      </c>
      <c r="BO20" s="328">
        <v>2</v>
      </c>
      <c r="BP20" s="328">
        <v>2</v>
      </c>
      <c r="BQ20" s="328">
        <v>2</v>
      </c>
      <c r="BR20" s="328">
        <v>2</v>
      </c>
      <c r="BS20" s="328">
        <v>2</v>
      </c>
      <c r="BT20" s="328">
        <v>2</v>
      </c>
      <c r="BU20" s="328">
        <v>2</v>
      </c>
      <c r="BV20" s="328">
        <v>2</v>
      </c>
      <c r="BW20" s="199" t="s">
        <v>91</v>
      </c>
      <c r="BX20" s="199" t="s">
        <v>91</v>
      </c>
      <c r="BY20" s="113" t="s">
        <v>104</v>
      </c>
      <c r="BZ20" s="113" t="s">
        <v>104</v>
      </c>
      <c r="CA20" s="113" t="s">
        <v>104</v>
      </c>
      <c r="CB20" s="113" t="s">
        <v>104</v>
      </c>
      <c r="CC20" s="113" t="s">
        <v>104</v>
      </c>
      <c r="CD20" s="113" t="s">
        <v>104</v>
      </c>
      <c r="CE20" s="113" t="s">
        <v>104</v>
      </c>
      <c r="CF20" s="113" t="s">
        <v>104</v>
      </c>
      <c r="CG20" s="113" t="s">
        <v>104</v>
      </c>
    </row>
    <row r="21" spans="1:85" s="84" customFormat="1" ht="25.5">
      <c r="A21" s="31" t="s">
        <v>498</v>
      </c>
      <c r="B21" s="65" t="s">
        <v>499</v>
      </c>
      <c r="C21" s="168" t="s">
        <v>450</v>
      </c>
      <c r="D21" s="36">
        <v>2</v>
      </c>
      <c r="E21" s="36"/>
      <c r="F21" s="77"/>
      <c r="G21" s="203">
        <f t="shared" si="0"/>
        <v>98</v>
      </c>
      <c r="H21" s="203">
        <f t="shared" si="1"/>
        <v>20</v>
      </c>
      <c r="I21" s="203">
        <f t="shared" si="2"/>
        <v>78</v>
      </c>
      <c r="J21" s="203">
        <f t="shared" si="3"/>
        <v>58</v>
      </c>
      <c r="K21" s="203">
        <f t="shared" si="4"/>
        <v>0</v>
      </c>
      <c r="L21" s="203">
        <f t="shared" si="5"/>
        <v>0</v>
      </c>
      <c r="M21" s="203">
        <f t="shared" si="6"/>
        <v>20</v>
      </c>
      <c r="N21" s="203">
        <f t="shared" si="7"/>
        <v>0</v>
      </c>
      <c r="O21" s="203">
        <f t="shared" si="8"/>
        <v>0</v>
      </c>
      <c r="P21" s="348">
        <f>Q21+R21+W21+X21</f>
        <v>44</v>
      </c>
      <c r="Q21" s="221">
        <v>10</v>
      </c>
      <c r="R21" s="221">
        <v>34</v>
      </c>
      <c r="S21" s="221">
        <v>24</v>
      </c>
      <c r="T21" s="221"/>
      <c r="U21" s="221"/>
      <c r="V21" s="221">
        <v>10</v>
      </c>
      <c r="W21" s="221"/>
      <c r="X21" s="221"/>
      <c r="Y21" s="348">
        <f>Z21+AA21+AF21+AG21</f>
        <v>54</v>
      </c>
      <c r="Z21" s="221">
        <v>10</v>
      </c>
      <c r="AA21" s="358">
        <v>44</v>
      </c>
      <c r="AB21" s="221">
        <v>34</v>
      </c>
      <c r="AC21" s="221"/>
      <c r="AD21" s="221"/>
      <c r="AE21" s="221">
        <v>10</v>
      </c>
      <c r="AF21" s="221"/>
      <c r="AG21" s="75"/>
      <c r="AH21" s="360">
        <v>2</v>
      </c>
      <c r="AI21" s="360">
        <v>2</v>
      </c>
      <c r="AJ21" s="360">
        <v>2</v>
      </c>
      <c r="AK21" s="360">
        <v>2</v>
      </c>
      <c r="AL21" s="360">
        <v>2</v>
      </c>
      <c r="AM21" s="360">
        <v>2</v>
      </c>
      <c r="AN21" s="360">
        <v>2</v>
      </c>
      <c r="AO21" s="360">
        <v>2</v>
      </c>
      <c r="AP21" s="360">
        <v>2</v>
      </c>
      <c r="AQ21" s="360">
        <v>2</v>
      </c>
      <c r="AR21" s="360">
        <v>2</v>
      </c>
      <c r="AS21" s="360">
        <v>2</v>
      </c>
      <c r="AT21" s="360">
        <v>2</v>
      </c>
      <c r="AU21" s="360">
        <v>2</v>
      </c>
      <c r="AV21" s="360">
        <v>2</v>
      </c>
      <c r="AW21" s="360">
        <v>2</v>
      </c>
      <c r="AX21" s="360">
        <v>2</v>
      </c>
      <c r="AY21" s="200" t="s">
        <v>104</v>
      </c>
      <c r="AZ21" s="200" t="s">
        <v>104</v>
      </c>
      <c r="BA21" s="328">
        <v>2</v>
      </c>
      <c r="BB21" s="328">
        <v>2</v>
      </c>
      <c r="BC21" s="328">
        <v>2</v>
      </c>
      <c r="BD21" s="328">
        <v>2</v>
      </c>
      <c r="BE21" s="328">
        <v>2</v>
      </c>
      <c r="BF21" s="328">
        <v>2</v>
      </c>
      <c r="BG21" s="328">
        <v>2</v>
      </c>
      <c r="BH21" s="328">
        <v>2</v>
      </c>
      <c r="BI21" s="328">
        <v>2</v>
      </c>
      <c r="BJ21" s="328">
        <v>2</v>
      </c>
      <c r="BK21" s="328">
        <v>2</v>
      </c>
      <c r="BL21" s="328">
        <v>2</v>
      </c>
      <c r="BM21" s="328">
        <v>2</v>
      </c>
      <c r="BN21" s="328">
        <v>2</v>
      </c>
      <c r="BO21" s="328">
        <v>2</v>
      </c>
      <c r="BP21" s="328">
        <v>2</v>
      </c>
      <c r="BQ21" s="328">
        <v>2</v>
      </c>
      <c r="BR21" s="328">
        <v>2</v>
      </c>
      <c r="BS21" s="328">
        <v>2</v>
      </c>
      <c r="BT21" s="328">
        <v>2</v>
      </c>
      <c r="BU21" s="328">
        <v>2</v>
      </c>
      <c r="BV21" s="328">
        <v>2</v>
      </c>
      <c r="BW21" s="199" t="s">
        <v>91</v>
      </c>
      <c r="BX21" s="199" t="s">
        <v>91</v>
      </c>
      <c r="BY21" s="113" t="s">
        <v>104</v>
      </c>
      <c r="BZ21" s="113" t="s">
        <v>104</v>
      </c>
      <c r="CA21" s="113" t="s">
        <v>104</v>
      </c>
      <c r="CB21" s="113" t="s">
        <v>104</v>
      </c>
      <c r="CC21" s="113" t="s">
        <v>104</v>
      </c>
      <c r="CD21" s="113" t="s">
        <v>104</v>
      </c>
      <c r="CE21" s="113" t="s">
        <v>104</v>
      </c>
      <c r="CF21" s="113" t="s">
        <v>104</v>
      </c>
      <c r="CG21" s="113" t="s">
        <v>104</v>
      </c>
    </row>
    <row r="22" spans="1:180" ht="26.25" customHeight="1">
      <c r="A22" s="459" t="s">
        <v>372</v>
      </c>
      <c r="B22" s="460"/>
      <c r="C22" s="185"/>
      <c r="D22" s="185"/>
      <c r="E22" s="185"/>
      <c r="F22" s="185"/>
      <c r="G22" s="185">
        <f aca="true" t="shared" si="10" ref="G22:AL22">SUM(G8:G21)</f>
        <v>1476</v>
      </c>
      <c r="H22" s="185">
        <f t="shared" si="10"/>
        <v>234</v>
      </c>
      <c r="I22" s="185">
        <f t="shared" si="10"/>
        <v>1170</v>
      </c>
      <c r="J22" s="185">
        <f t="shared" si="10"/>
        <v>817</v>
      </c>
      <c r="K22" s="185">
        <f t="shared" si="10"/>
        <v>245</v>
      </c>
      <c r="L22" s="185">
        <f t="shared" si="10"/>
        <v>48</v>
      </c>
      <c r="M22" s="185">
        <f t="shared" si="10"/>
        <v>60</v>
      </c>
      <c r="N22" s="185">
        <f t="shared" si="10"/>
        <v>72</v>
      </c>
      <c r="O22" s="185">
        <f t="shared" si="10"/>
        <v>0</v>
      </c>
      <c r="P22" s="185">
        <f t="shared" si="10"/>
        <v>612</v>
      </c>
      <c r="Q22" s="185">
        <f t="shared" si="10"/>
        <v>102</v>
      </c>
      <c r="R22" s="185">
        <f t="shared" si="10"/>
        <v>510</v>
      </c>
      <c r="S22" s="185">
        <f t="shared" si="10"/>
        <v>365</v>
      </c>
      <c r="T22" s="185">
        <f t="shared" si="10"/>
        <v>113</v>
      </c>
      <c r="U22" s="185">
        <f t="shared" si="10"/>
        <v>8</v>
      </c>
      <c r="V22" s="185">
        <f t="shared" si="10"/>
        <v>24</v>
      </c>
      <c r="W22" s="185">
        <f t="shared" si="10"/>
        <v>0</v>
      </c>
      <c r="X22" s="185">
        <f t="shared" si="10"/>
        <v>0</v>
      </c>
      <c r="Y22" s="185">
        <f t="shared" si="10"/>
        <v>864</v>
      </c>
      <c r="Z22" s="185">
        <f t="shared" si="10"/>
        <v>132</v>
      </c>
      <c r="AA22" s="185">
        <f t="shared" si="10"/>
        <v>660</v>
      </c>
      <c r="AB22" s="185">
        <f t="shared" si="10"/>
        <v>452</v>
      </c>
      <c r="AC22" s="185">
        <f t="shared" si="10"/>
        <v>132</v>
      </c>
      <c r="AD22" s="185">
        <f t="shared" si="10"/>
        <v>40</v>
      </c>
      <c r="AE22" s="185">
        <f t="shared" si="10"/>
        <v>36</v>
      </c>
      <c r="AF22" s="185">
        <f t="shared" si="10"/>
        <v>72</v>
      </c>
      <c r="AG22" s="185">
        <f t="shared" si="10"/>
        <v>0</v>
      </c>
      <c r="AH22" s="185">
        <f t="shared" si="10"/>
        <v>30</v>
      </c>
      <c r="AI22" s="185">
        <f t="shared" si="10"/>
        <v>30</v>
      </c>
      <c r="AJ22" s="185">
        <f t="shared" si="10"/>
        <v>30</v>
      </c>
      <c r="AK22" s="185">
        <f t="shared" si="10"/>
        <v>30</v>
      </c>
      <c r="AL22" s="185">
        <f t="shared" si="10"/>
        <v>30</v>
      </c>
      <c r="AM22" s="185">
        <f aca="true" t="shared" si="11" ref="AM22:BR22">SUM(AM8:AM21)</f>
        <v>30</v>
      </c>
      <c r="AN22" s="185">
        <f t="shared" si="11"/>
        <v>30</v>
      </c>
      <c r="AO22" s="185">
        <f t="shared" si="11"/>
        <v>30</v>
      </c>
      <c r="AP22" s="185">
        <f t="shared" si="11"/>
        <v>30</v>
      </c>
      <c r="AQ22" s="185">
        <f t="shared" si="11"/>
        <v>30</v>
      </c>
      <c r="AR22" s="185">
        <f t="shared" si="11"/>
        <v>30</v>
      </c>
      <c r="AS22" s="185">
        <f t="shared" si="11"/>
        <v>30</v>
      </c>
      <c r="AT22" s="185">
        <f t="shared" si="11"/>
        <v>30</v>
      </c>
      <c r="AU22" s="185">
        <f t="shared" si="11"/>
        <v>30</v>
      </c>
      <c r="AV22" s="185">
        <f t="shared" si="11"/>
        <v>30</v>
      </c>
      <c r="AW22" s="185">
        <f t="shared" si="11"/>
        <v>30</v>
      </c>
      <c r="AX22" s="185">
        <f t="shared" si="11"/>
        <v>30</v>
      </c>
      <c r="AY22" s="185">
        <f t="shared" si="11"/>
        <v>0</v>
      </c>
      <c r="AZ22" s="185">
        <f t="shared" si="11"/>
        <v>0</v>
      </c>
      <c r="BA22" s="185">
        <f t="shared" si="11"/>
        <v>30</v>
      </c>
      <c r="BB22" s="185">
        <f t="shared" si="11"/>
        <v>30</v>
      </c>
      <c r="BC22" s="185">
        <f t="shared" si="11"/>
        <v>30</v>
      </c>
      <c r="BD22" s="185">
        <f t="shared" si="11"/>
        <v>30</v>
      </c>
      <c r="BE22" s="185">
        <f t="shared" si="11"/>
        <v>30</v>
      </c>
      <c r="BF22" s="185">
        <f t="shared" si="11"/>
        <v>30</v>
      </c>
      <c r="BG22" s="185">
        <f t="shared" si="11"/>
        <v>30</v>
      </c>
      <c r="BH22" s="185">
        <f t="shared" si="11"/>
        <v>30</v>
      </c>
      <c r="BI22" s="185">
        <f t="shared" si="11"/>
        <v>30</v>
      </c>
      <c r="BJ22" s="185">
        <f t="shared" si="11"/>
        <v>30</v>
      </c>
      <c r="BK22" s="185">
        <f t="shared" si="11"/>
        <v>30</v>
      </c>
      <c r="BL22" s="185">
        <f t="shared" si="11"/>
        <v>30</v>
      </c>
      <c r="BM22" s="185">
        <f t="shared" si="11"/>
        <v>30</v>
      </c>
      <c r="BN22" s="185">
        <f t="shared" si="11"/>
        <v>30</v>
      </c>
      <c r="BO22" s="185">
        <f t="shared" si="11"/>
        <v>30</v>
      </c>
      <c r="BP22" s="185">
        <f t="shared" si="11"/>
        <v>30</v>
      </c>
      <c r="BQ22" s="185">
        <f t="shared" si="11"/>
        <v>30</v>
      </c>
      <c r="BR22" s="185">
        <f t="shared" si="11"/>
        <v>30</v>
      </c>
      <c r="BS22" s="185">
        <f aca="true" t="shared" si="12" ref="BS22:CG22">SUM(BS8:BS21)</f>
        <v>30</v>
      </c>
      <c r="BT22" s="185">
        <f t="shared" si="12"/>
        <v>30</v>
      </c>
      <c r="BU22" s="185">
        <f t="shared" si="12"/>
        <v>30</v>
      </c>
      <c r="BV22" s="185">
        <f t="shared" si="12"/>
        <v>30</v>
      </c>
      <c r="BW22" s="185">
        <f t="shared" si="12"/>
        <v>0</v>
      </c>
      <c r="BX22" s="185">
        <f t="shared" si="12"/>
        <v>0</v>
      </c>
      <c r="BY22" s="185">
        <f t="shared" si="12"/>
        <v>0</v>
      </c>
      <c r="BZ22" s="185">
        <f t="shared" si="12"/>
        <v>0</v>
      </c>
      <c r="CA22" s="185">
        <f t="shared" si="12"/>
        <v>0</v>
      </c>
      <c r="CB22" s="185">
        <f t="shared" si="12"/>
        <v>0</v>
      </c>
      <c r="CC22" s="185">
        <f t="shared" si="12"/>
        <v>0</v>
      </c>
      <c r="CD22" s="185">
        <f t="shared" si="12"/>
        <v>0</v>
      </c>
      <c r="CE22" s="185">
        <f t="shared" si="12"/>
        <v>0</v>
      </c>
      <c r="CF22" s="185">
        <f t="shared" si="12"/>
        <v>0</v>
      </c>
      <c r="CG22" s="185">
        <f t="shared" si="12"/>
        <v>0</v>
      </c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</row>
    <row r="23" spans="1:64" ht="12.75" customHeight="1">
      <c r="A23" s="447" t="s">
        <v>32</v>
      </c>
      <c r="B23" s="461" t="s">
        <v>270</v>
      </c>
      <c r="C23" s="463" t="s">
        <v>83</v>
      </c>
      <c r="D23" s="464"/>
      <c r="E23" s="464"/>
      <c r="F23" s="464"/>
      <c r="G23" s="438" t="s">
        <v>313</v>
      </c>
      <c r="H23" s="439"/>
      <c r="I23" s="439"/>
      <c r="J23" s="439"/>
      <c r="K23" s="439"/>
      <c r="L23" s="439"/>
      <c r="M23" s="439"/>
      <c r="N23" s="439"/>
      <c r="O23" s="439"/>
      <c r="P23" s="467" t="s">
        <v>9</v>
      </c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9"/>
      <c r="BD23" s="222"/>
      <c r="BE23" s="222"/>
      <c r="BF23" s="222"/>
      <c r="BG23" s="222"/>
      <c r="BH23" s="222"/>
      <c r="BI23" s="222"/>
      <c r="BJ23" s="222"/>
      <c r="BK23" s="222"/>
      <c r="BL23" s="223"/>
    </row>
    <row r="24" spans="1:85" s="13" customFormat="1" ht="52.5" customHeight="1">
      <c r="A24" s="448"/>
      <c r="B24" s="462"/>
      <c r="C24" s="465"/>
      <c r="D24" s="466"/>
      <c r="E24" s="466"/>
      <c r="F24" s="466"/>
      <c r="G24" s="441"/>
      <c r="H24" s="442"/>
      <c r="I24" s="442"/>
      <c r="J24" s="442"/>
      <c r="K24" s="442"/>
      <c r="L24" s="442"/>
      <c r="M24" s="442"/>
      <c r="N24" s="442"/>
      <c r="O24" s="442"/>
      <c r="P24" s="458" t="s">
        <v>465</v>
      </c>
      <c r="Q24" s="458"/>
      <c r="R24" s="458"/>
      <c r="S24" s="458"/>
      <c r="T24" s="458"/>
      <c r="U24" s="458"/>
      <c r="V24" s="458"/>
      <c r="W24" s="458"/>
      <c r="X24" s="458"/>
      <c r="Y24" s="458" t="s">
        <v>441</v>
      </c>
      <c r="Z24" s="458"/>
      <c r="AA24" s="458"/>
      <c r="AB24" s="458"/>
      <c r="AC24" s="458"/>
      <c r="AD24" s="458"/>
      <c r="AE24" s="458"/>
      <c r="AF24" s="458"/>
      <c r="AG24" s="458"/>
      <c r="AH24" s="485" t="s">
        <v>11</v>
      </c>
      <c r="AI24" s="485"/>
      <c r="AJ24" s="485"/>
      <c r="AK24" s="485"/>
      <c r="AL24" s="486" t="s">
        <v>12</v>
      </c>
      <c r="AM24" s="485" t="s">
        <v>13</v>
      </c>
      <c r="AN24" s="485"/>
      <c r="AO24" s="485"/>
      <c r="AP24" s="486" t="s">
        <v>14</v>
      </c>
      <c r="AQ24" s="485" t="s">
        <v>15</v>
      </c>
      <c r="AR24" s="485"/>
      <c r="AS24" s="485"/>
      <c r="AT24" s="485"/>
      <c r="AU24" s="485" t="s">
        <v>16</v>
      </c>
      <c r="AV24" s="485"/>
      <c r="AW24" s="485"/>
      <c r="AX24" s="485"/>
      <c r="AY24" s="484" t="s">
        <v>17</v>
      </c>
      <c r="AZ24" s="485" t="s">
        <v>18</v>
      </c>
      <c r="BA24" s="485"/>
      <c r="BB24" s="485"/>
      <c r="BC24" s="484" t="s">
        <v>19</v>
      </c>
      <c r="BD24" s="485" t="s">
        <v>20</v>
      </c>
      <c r="BE24" s="485"/>
      <c r="BF24" s="485"/>
      <c r="BG24" s="484" t="s">
        <v>21</v>
      </c>
      <c r="BH24" s="485" t="s">
        <v>22</v>
      </c>
      <c r="BI24" s="485"/>
      <c r="BJ24" s="485"/>
      <c r="BK24" s="485"/>
      <c r="BL24" s="484" t="s">
        <v>23</v>
      </c>
      <c r="BM24" s="485" t="s">
        <v>24</v>
      </c>
      <c r="BN24" s="485"/>
      <c r="BO24" s="485"/>
      <c r="BP24" s="484" t="s">
        <v>25</v>
      </c>
      <c r="BQ24" s="485" t="s">
        <v>26</v>
      </c>
      <c r="BR24" s="485"/>
      <c r="BS24" s="485"/>
      <c r="BT24" s="485"/>
      <c r="BU24" s="485" t="s">
        <v>27</v>
      </c>
      <c r="BV24" s="485"/>
      <c r="BW24" s="485"/>
      <c r="BX24" s="485"/>
      <c r="BY24" s="484" t="s">
        <v>28</v>
      </c>
      <c r="BZ24" s="485" t="s">
        <v>29</v>
      </c>
      <c r="CA24" s="485"/>
      <c r="CB24" s="485"/>
      <c r="CC24" s="484" t="s">
        <v>30</v>
      </c>
      <c r="CD24" s="485" t="s">
        <v>31</v>
      </c>
      <c r="CE24" s="485"/>
      <c r="CF24" s="485"/>
      <c r="CG24" s="485"/>
    </row>
    <row r="25" spans="1:85" s="13" customFormat="1" ht="30.75" customHeight="1">
      <c r="A25" s="448"/>
      <c r="B25" s="462"/>
      <c r="C25" s="451" t="s">
        <v>83</v>
      </c>
      <c r="D25" s="453" t="s">
        <v>374</v>
      </c>
      <c r="E25" s="447" t="s">
        <v>375</v>
      </c>
      <c r="F25" s="447" t="s">
        <v>376</v>
      </c>
      <c r="G25" s="447" t="s">
        <v>314</v>
      </c>
      <c r="H25" s="447" t="s">
        <v>378</v>
      </c>
      <c r="I25" s="444" t="s">
        <v>315</v>
      </c>
      <c r="J25" s="445"/>
      <c r="K25" s="445"/>
      <c r="L25" s="445"/>
      <c r="M25" s="445"/>
      <c r="N25" s="445"/>
      <c r="O25" s="446"/>
      <c r="P25" s="470" t="s">
        <v>444</v>
      </c>
      <c r="Q25" s="447" t="s">
        <v>378</v>
      </c>
      <c r="R25" s="444" t="s">
        <v>315</v>
      </c>
      <c r="S25" s="445"/>
      <c r="T25" s="445"/>
      <c r="U25" s="445"/>
      <c r="V25" s="445"/>
      <c r="W25" s="445"/>
      <c r="X25" s="446"/>
      <c r="Y25" s="447" t="s">
        <v>444</v>
      </c>
      <c r="Z25" s="447" t="s">
        <v>378</v>
      </c>
      <c r="AA25" s="444" t="s">
        <v>315</v>
      </c>
      <c r="AB25" s="445"/>
      <c r="AC25" s="445"/>
      <c r="AD25" s="445"/>
      <c r="AE25" s="445"/>
      <c r="AF25" s="445"/>
      <c r="AG25" s="446"/>
      <c r="AH25" s="485"/>
      <c r="AI25" s="485"/>
      <c r="AJ25" s="485"/>
      <c r="AK25" s="485"/>
      <c r="AL25" s="486"/>
      <c r="AM25" s="485"/>
      <c r="AN25" s="485"/>
      <c r="AO25" s="485"/>
      <c r="AP25" s="486"/>
      <c r="AQ25" s="485"/>
      <c r="AR25" s="485"/>
      <c r="AS25" s="485"/>
      <c r="AT25" s="485"/>
      <c r="AU25" s="485"/>
      <c r="AV25" s="485"/>
      <c r="AW25" s="485"/>
      <c r="AX25" s="485"/>
      <c r="AY25" s="484"/>
      <c r="AZ25" s="485"/>
      <c r="BA25" s="485"/>
      <c r="BB25" s="485"/>
      <c r="BC25" s="484"/>
      <c r="BD25" s="485"/>
      <c r="BE25" s="485"/>
      <c r="BF25" s="485"/>
      <c r="BG25" s="484"/>
      <c r="BH25" s="485"/>
      <c r="BI25" s="485"/>
      <c r="BJ25" s="485"/>
      <c r="BK25" s="485"/>
      <c r="BL25" s="484"/>
      <c r="BM25" s="485"/>
      <c r="BN25" s="485"/>
      <c r="BO25" s="485"/>
      <c r="BP25" s="484"/>
      <c r="BQ25" s="485"/>
      <c r="BR25" s="485"/>
      <c r="BS25" s="485"/>
      <c r="BT25" s="485"/>
      <c r="BU25" s="485"/>
      <c r="BV25" s="485"/>
      <c r="BW25" s="485"/>
      <c r="BX25" s="485"/>
      <c r="BY25" s="484"/>
      <c r="BZ25" s="485"/>
      <c r="CA25" s="485"/>
      <c r="CB25" s="485"/>
      <c r="CC25" s="484"/>
      <c r="CD25" s="485"/>
      <c r="CE25" s="485"/>
      <c r="CF25" s="485"/>
      <c r="CG25" s="485"/>
    </row>
    <row r="26" spans="1:85" s="13" customFormat="1" ht="12.75" customHeight="1">
      <c r="A26" s="448"/>
      <c r="B26" s="462"/>
      <c r="C26" s="452"/>
      <c r="D26" s="454"/>
      <c r="E26" s="452"/>
      <c r="F26" s="448"/>
      <c r="G26" s="448"/>
      <c r="H26" s="448"/>
      <c r="I26" s="435" t="s">
        <v>6</v>
      </c>
      <c r="J26" s="437" t="s">
        <v>316</v>
      </c>
      <c r="K26" s="437"/>
      <c r="L26" s="437"/>
      <c r="M26" s="437"/>
      <c r="N26" s="433" t="s">
        <v>4</v>
      </c>
      <c r="O26" s="433" t="s">
        <v>318</v>
      </c>
      <c r="P26" s="471"/>
      <c r="Q26" s="448"/>
      <c r="R26" s="435" t="s">
        <v>6</v>
      </c>
      <c r="S26" s="437" t="s">
        <v>316</v>
      </c>
      <c r="T26" s="437"/>
      <c r="U26" s="437"/>
      <c r="V26" s="437"/>
      <c r="W26" s="433" t="s">
        <v>4</v>
      </c>
      <c r="X26" s="433" t="s">
        <v>318</v>
      </c>
      <c r="Y26" s="448"/>
      <c r="Z26" s="448"/>
      <c r="AA26" s="435" t="s">
        <v>6</v>
      </c>
      <c r="AB26" s="437" t="s">
        <v>316</v>
      </c>
      <c r="AC26" s="437"/>
      <c r="AD26" s="437"/>
      <c r="AE26" s="437"/>
      <c r="AF26" s="433" t="s">
        <v>4</v>
      </c>
      <c r="AG26" s="433" t="s">
        <v>318</v>
      </c>
      <c r="AH26" s="111">
        <v>1</v>
      </c>
      <c r="AI26" s="111">
        <v>8</v>
      </c>
      <c r="AJ26" s="111">
        <v>15</v>
      </c>
      <c r="AK26" s="111">
        <v>22</v>
      </c>
      <c r="AL26" s="486"/>
      <c r="AM26" s="111">
        <v>6</v>
      </c>
      <c r="AN26" s="111">
        <v>13</v>
      </c>
      <c r="AO26" s="111">
        <v>20</v>
      </c>
      <c r="AP26" s="486"/>
      <c r="AQ26" s="111">
        <v>3</v>
      </c>
      <c r="AR26" s="111">
        <v>10</v>
      </c>
      <c r="AS26" s="111">
        <v>17</v>
      </c>
      <c r="AT26" s="111">
        <v>24</v>
      </c>
      <c r="AU26" s="111">
        <v>1</v>
      </c>
      <c r="AV26" s="111">
        <v>8</v>
      </c>
      <c r="AW26" s="111">
        <v>15</v>
      </c>
      <c r="AX26" s="111">
        <v>22</v>
      </c>
      <c r="AY26" s="484"/>
      <c r="AZ26" s="111">
        <v>5</v>
      </c>
      <c r="BA26" s="111">
        <v>12</v>
      </c>
      <c r="BB26" s="111">
        <v>19</v>
      </c>
      <c r="BC26" s="484"/>
      <c r="BD26" s="111">
        <v>2</v>
      </c>
      <c r="BE26" s="111">
        <v>9</v>
      </c>
      <c r="BF26" s="111">
        <v>16</v>
      </c>
      <c r="BG26" s="484"/>
      <c r="BH26" s="111">
        <v>2</v>
      </c>
      <c r="BI26" s="111">
        <v>9</v>
      </c>
      <c r="BJ26" s="111">
        <v>16</v>
      </c>
      <c r="BK26" s="111">
        <v>23</v>
      </c>
      <c r="BL26" s="484"/>
      <c r="BM26" s="111">
        <v>6</v>
      </c>
      <c r="BN26" s="111">
        <v>13</v>
      </c>
      <c r="BO26" s="111">
        <v>20</v>
      </c>
      <c r="BP26" s="484"/>
      <c r="BQ26" s="111">
        <v>4</v>
      </c>
      <c r="BR26" s="111">
        <v>11</v>
      </c>
      <c r="BS26" s="111">
        <v>18</v>
      </c>
      <c r="BT26" s="111">
        <v>25</v>
      </c>
      <c r="BU26" s="111">
        <v>1</v>
      </c>
      <c r="BV26" s="111">
        <v>8</v>
      </c>
      <c r="BW26" s="111">
        <v>15</v>
      </c>
      <c r="BX26" s="111">
        <v>22</v>
      </c>
      <c r="BY26" s="484"/>
      <c r="BZ26" s="111">
        <v>6</v>
      </c>
      <c r="CA26" s="111">
        <v>13</v>
      </c>
      <c r="CB26" s="111">
        <v>20</v>
      </c>
      <c r="CC26" s="484"/>
      <c r="CD26" s="111">
        <v>3</v>
      </c>
      <c r="CE26" s="111">
        <v>10</v>
      </c>
      <c r="CF26" s="111">
        <v>17</v>
      </c>
      <c r="CG26" s="111">
        <v>24</v>
      </c>
    </row>
    <row r="27" spans="1:85" s="13" customFormat="1" ht="142.5" customHeight="1">
      <c r="A27" s="448"/>
      <c r="B27" s="462"/>
      <c r="C27" s="452"/>
      <c r="D27" s="454"/>
      <c r="E27" s="452"/>
      <c r="F27" s="478"/>
      <c r="G27" s="448"/>
      <c r="H27" s="448"/>
      <c r="I27" s="436"/>
      <c r="J27" s="342" t="s">
        <v>323</v>
      </c>
      <c r="K27" s="342" t="s">
        <v>377</v>
      </c>
      <c r="L27" s="342" t="s">
        <v>317</v>
      </c>
      <c r="M27" s="342" t="s">
        <v>324</v>
      </c>
      <c r="N27" s="434"/>
      <c r="O27" s="434"/>
      <c r="P27" s="471"/>
      <c r="Q27" s="448"/>
      <c r="R27" s="436"/>
      <c r="S27" s="342" t="s">
        <v>323</v>
      </c>
      <c r="T27" s="342" t="s">
        <v>377</v>
      </c>
      <c r="U27" s="342" t="s">
        <v>317</v>
      </c>
      <c r="V27" s="342" t="s">
        <v>324</v>
      </c>
      <c r="W27" s="434"/>
      <c r="X27" s="434"/>
      <c r="Y27" s="478"/>
      <c r="Z27" s="478"/>
      <c r="AA27" s="436"/>
      <c r="AB27" s="342" t="s">
        <v>323</v>
      </c>
      <c r="AC27" s="342" t="s">
        <v>377</v>
      </c>
      <c r="AD27" s="342" t="s">
        <v>317</v>
      </c>
      <c r="AE27" s="342" t="s">
        <v>324</v>
      </c>
      <c r="AF27" s="434"/>
      <c r="AG27" s="434"/>
      <c r="AH27" s="112">
        <v>7</v>
      </c>
      <c r="AI27" s="112">
        <v>14</v>
      </c>
      <c r="AJ27" s="112">
        <v>21</v>
      </c>
      <c r="AK27" s="112">
        <v>28</v>
      </c>
      <c r="AL27" s="486"/>
      <c r="AM27" s="112">
        <v>12</v>
      </c>
      <c r="AN27" s="112">
        <v>19</v>
      </c>
      <c r="AO27" s="112">
        <v>26</v>
      </c>
      <c r="AP27" s="486"/>
      <c r="AQ27" s="112">
        <v>9</v>
      </c>
      <c r="AR27" s="112">
        <v>16</v>
      </c>
      <c r="AS27" s="112">
        <v>23</v>
      </c>
      <c r="AT27" s="112">
        <v>30</v>
      </c>
      <c r="AU27" s="112">
        <v>7</v>
      </c>
      <c r="AV27" s="112">
        <v>14</v>
      </c>
      <c r="AW27" s="112">
        <v>21</v>
      </c>
      <c r="AX27" s="112">
        <v>28</v>
      </c>
      <c r="AY27" s="484"/>
      <c r="AZ27" s="112">
        <v>11</v>
      </c>
      <c r="BA27" s="112">
        <v>18</v>
      </c>
      <c r="BB27" s="112">
        <v>25</v>
      </c>
      <c r="BC27" s="484"/>
      <c r="BD27" s="112">
        <v>8</v>
      </c>
      <c r="BE27" s="112">
        <v>15</v>
      </c>
      <c r="BF27" s="112">
        <v>22</v>
      </c>
      <c r="BG27" s="484"/>
      <c r="BH27" s="112">
        <v>8</v>
      </c>
      <c r="BI27" s="112">
        <v>15</v>
      </c>
      <c r="BJ27" s="112">
        <v>22</v>
      </c>
      <c r="BK27" s="112">
        <v>29</v>
      </c>
      <c r="BL27" s="484"/>
      <c r="BM27" s="112">
        <v>12</v>
      </c>
      <c r="BN27" s="112">
        <v>19</v>
      </c>
      <c r="BO27" s="112">
        <v>26</v>
      </c>
      <c r="BP27" s="484"/>
      <c r="BQ27" s="112">
        <v>10</v>
      </c>
      <c r="BR27" s="112">
        <v>17</v>
      </c>
      <c r="BS27" s="112">
        <v>24</v>
      </c>
      <c r="BT27" s="112">
        <v>31</v>
      </c>
      <c r="BU27" s="112">
        <v>7</v>
      </c>
      <c r="BV27" s="112">
        <v>14</v>
      </c>
      <c r="BW27" s="112">
        <v>21</v>
      </c>
      <c r="BX27" s="112">
        <v>28</v>
      </c>
      <c r="BY27" s="484"/>
      <c r="BZ27" s="112">
        <v>12</v>
      </c>
      <c r="CA27" s="112">
        <v>19</v>
      </c>
      <c r="CB27" s="112">
        <v>26</v>
      </c>
      <c r="CC27" s="484"/>
      <c r="CD27" s="112">
        <v>9</v>
      </c>
      <c r="CE27" s="112">
        <v>16</v>
      </c>
      <c r="CF27" s="112">
        <v>23</v>
      </c>
      <c r="CG27" s="112">
        <v>31</v>
      </c>
    </row>
    <row r="28" spans="1:85" s="151" customFormat="1" ht="13.5" customHeight="1">
      <c r="A28" s="195">
        <v>1</v>
      </c>
      <c r="B28" s="195">
        <v>2</v>
      </c>
      <c r="C28" s="195">
        <v>3</v>
      </c>
      <c r="D28" s="195">
        <v>4</v>
      </c>
      <c r="E28" s="195">
        <v>5</v>
      </c>
      <c r="F28" s="195">
        <v>6</v>
      </c>
      <c r="G28" s="195">
        <v>8</v>
      </c>
      <c r="H28" s="195">
        <v>9</v>
      </c>
      <c r="I28" s="195">
        <v>10</v>
      </c>
      <c r="J28" s="195">
        <v>11</v>
      </c>
      <c r="K28" s="195">
        <v>12</v>
      </c>
      <c r="L28" s="195">
        <v>13</v>
      </c>
      <c r="M28" s="195">
        <v>15</v>
      </c>
      <c r="N28" s="195">
        <v>17</v>
      </c>
      <c r="O28" s="195">
        <v>18</v>
      </c>
      <c r="P28" s="195">
        <v>19</v>
      </c>
      <c r="Q28" s="195">
        <v>20</v>
      </c>
      <c r="R28" s="195">
        <v>21</v>
      </c>
      <c r="S28" s="195">
        <v>22</v>
      </c>
      <c r="T28" s="195">
        <v>23</v>
      </c>
      <c r="U28" s="195">
        <v>24</v>
      </c>
      <c r="V28" s="195">
        <v>26</v>
      </c>
      <c r="W28" s="195">
        <v>27</v>
      </c>
      <c r="X28" s="195">
        <v>28</v>
      </c>
      <c r="Y28" s="195">
        <v>29</v>
      </c>
      <c r="Z28" s="195">
        <v>30</v>
      </c>
      <c r="AA28" s="195">
        <v>31</v>
      </c>
      <c r="AB28" s="195">
        <v>32</v>
      </c>
      <c r="AC28" s="195">
        <v>33</v>
      </c>
      <c r="AD28" s="195">
        <v>34</v>
      </c>
      <c r="AE28" s="195">
        <v>36</v>
      </c>
      <c r="AF28" s="195">
        <v>37</v>
      </c>
      <c r="AG28" s="195">
        <v>38</v>
      </c>
      <c r="AH28" s="195">
        <v>39</v>
      </c>
      <c r="AI28" s="195">
        <v>40</v>
      </c>
      <c r="AJ28" s="195">
        <v>41</v>
      </c>
      <c r="AK28" s="195">
        <v>42</v>
      </c>
      <c r="AL28" s="195">
        <v>43</v>
      </c>
      <c r="AM28" s="195">
        <v>44</v>
      </c>
      <c r="AN28" s="195">
        <v>45</v>
      </c>
      <c r="AO28" s="195">
        <v>46</v>
      </c>
      <c r="AP28" s="195">
        <v>47</v>
      </c>
      <c r="AQ28" s="195">
        <v>48</v>
      </c>
      <c r="AR28" s="195">
        <v>49</v>
      </c>
      <c r="AS28" s="195">
        <v>50</v>
      </c>
      <c r="AT28" s="195">
        <v>51</v>
      </c>
      <c r="AU28" s="195">
        <v>52</v>
      </c>
      <c r="AV28" s="195">
        <v>53</v>
      </c>
      <c r="AW28" s="195">
        <v>54</v>
      </c>
      <c r="AX28" s="195">
        <v>55</v>
      </c>
      <c r="AY28" s="195">
        <v>56</v>
      </c>
      <c r="AZ28" s="195">
        <v>57</v>
      </c>
      <c r="BA28" s="195">
        <v>58</v>
      </c>
      <c r="BB28" s="195">
        <v>59</v>
      </c>
      <c r="BC28" s="195">
        <v>60</v>
      </c>
      <c r="BD28" s="195">
        <v>61</v>
      </c>
      <c r="BE28" s="195">
        <v>62</v>
      </c>
      <c r="BF28" s="195">
        <v>63</v>
      </c>
      <c r="BG28" s="195">
        <v>64</v>
      </c>
      <c r="BH28" s="195">
        <v>65</v>
      </c>
      <c r="BI28" s="195">
        <v>66</v>
      </c>
      <c r="BJ28" s="195">
        <v>67</v>
      </c>
      <c r="BK28" s="195">
        <v>68</v>
      </c>
      <c r="BL28" s="195">
        <v>69</v>
      </c>
      <c r="BM28" s="195">
        <v>70</v>
      </c>
      <c r="BN28" s="195">
        <v>71</v>
      </c>
      <c r="BO28" s="195">
        <v>72</v>
      </c>
      <c r="BP28" s="195">
        <v>73</v>
      </c>
      <c r="BQ28" s="195">
        <v>74</v>
      </c>
      <c r="BR28" s="195">
        <v>75</v>
      </c>
      <c r="BS28" s="195">
        <v>76</v>
      </c>
      <c r="BT28" s="195">
        <v>77</v>
      </c>
      <c r="BU28" s="195">
        <v>78</v>
      </c>
      <c r="BV28" s="195">
        <v>79</v>
      </c>
      <c r="BW28" s="195">
        <v>80</v>
      </c>
      <c r="BX28" s="195">
        <v>81</v>
      </c>
      <c r="BY28" s="195">
        <v>82</v>
      </c>
      <c r="BZ28" s="195">
        <v>83</v>
      </c>
      <c r="CA28" s="195">
        <v>84</v>
      </c>
      <c r="CB28" s="195">
        <v>85</v>
      </c>
      <c r="CC28" s="195">
        <v>86</v>
      </c>
      <c r="CD28" s="195">
        <v>87</v>
      </c>
      <c r="CE28" s="195">
        <v>88</v>
      </c>
      <c r="CF28" s="195">
        <v>89</v>
      </c>
      <c r="CG28" s="195">
        <v>90</v>
      </c>
    </row>
    <row r="29" spans="1:85" s="64" customFormat="1" ht="18.75" customHeight="1">
      <c r="A29" s="99"/>
      <c r="B29" s="100"/>
      <c r="C29" s="167"/>
      <c r="D29" s="191"/>
      <c r="E29" s="101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13">
        <v>1</v>
      </c>
      <c r="AI29" s="113">
        <v>2</v>
      </c>
      <c r="AJ29" s="113">
        <v>3</v>
      </c>
      <c r="AK29" s="113">
        <v>4</v>
      </c>
      <c r="AL29" s="113">
        <v>5</v>
      </c>
      <c r="AM29" s="113">
        <v>6</v>
      </c>
      <c r="AN29" s="113">
        <v>7</v>
      </c>
      <c r="AO29" s="113">
        <v>8</v>
      </c>
      <c r="AP29" s="113">
        <v>9</v>
      </c>
      <c r="AQ29" s="113">
        <v>10</v>
      </c>
      <c r="AR29" s="113">
        <v>11</v>
      </c>
      <c r="AS29" s="113">
        <v>12</v>
      </c>
      <c r="AT29" s="113">
        <v>13</v>
      </c>
      <c r="AU29" s="113">
        <v>14</v>
      </c>
      <c r="AV29" s="113">
        <v>15</v>
      </c>
      <c r="AW29" s="113">
        <v>16</v>
      </c>
      <c r="AX29" s="199" t="s">
        <v>91</v>
      </c>
      <c r="AY29" s="200" t="s">
        <v>104</v>
      </c>
      <c r="AZ29" s="200" t="s">
        <v>104</v>
      </c>
      <c r="BA29" s="113">
        <v>1</v>
      </c>
      <c r="BB29" s="113">
        <v>2</v>
      </c>
      <c r="BC29" s="113">
        <v>3</v>
      </c>
      <c r="BD29" s="113">
        <v>4</v>
      </c>
      <c r="BE29" s="113">
        <v>5</v>
      </c>
      <c r="BF29" s="113">
        <v>6</v>
      </c>
      <c r="BG29" s="113">
        <v>7</v>
      </c>
      <c r="BH29" s="113">
        <v>8</v>
      </c>
      <c r="BI29" s="113">
        <v>9</v>
      </c>
      <c r="BJ29" s="113">
        <v>10</v>
      </c>
      <c r="BK29" s="113">
        <v>11</v>
      </c>
      <c r="BL29" s="113">
        <v>12</v>
      </c>
      <c r="BM29" s="113">
        <v>13</v>
      </c>
      <c r="BN29" s="113">
        <v>14</v>
      </c>
      <c r="BO29" s="113">
        <v>15</v>
      </c>
      <c r="BP29" s="113">
        <v>16</v>
      </c>
      <c r="BQ29" s="113">
        <v>17</v>
      </c>
      <c r="BR29" s="201" t="s">
        <v>308</v>
      </c>
      <c r="BS29" s="201" t="s">
        <v>402</v>
      </c>
      <c r="BT29" s="201" t="s">
        <v>401</v>
      </c>
      <c r="BU29" s="199" t="s">
        <v>91</v>
      </c>
      <c r="BV29" s="199" t="s">
        <v>91</v>
      </c>
      <c r="BW29" s="202" t="s">
        <v>309</v>
      </c>
      <c r="BX29" s="202" t="s">
        <v>309</v>
      </c>
      <c r="BY29" s="113" t="s">
        <v>104</v>
      </c>
      <c r="BZ29" s="113" t="s">
        <v>104</v>
      </c>
      <c r="CA29" s="113" t="s">
        <v>104</v>
      </c>
      <c r="CB29" s="113" t="s">
        <v>104</v>
      </c>
      <c r="CC29" s="113" t="s">
        <v>104</v>
      </c>
      <c r="CD29" s="113" t="s">
        <v>104</v>
      </c>
      <c r="CE29" s="113" t="s">
        <v>104</v>
      </c>
      <c r="CF29" s="113" t="s">
        <v>104</v>
      </c>
      <c r="CG29" s="113" t="s">
        <v>104</v>
      </c>
    </row>
    <row r="30" spans="1:85" s="165" customFormat="1" ht="13.5">
      <c r="A30" s="98" t="s">
        <v>40</v>
      </c>
      <c r="B30" s="78" t="s">
        <v>41</v>
      </c>
      <c r="C30" s="168" t="s">
        <v>449</v>
      </c>
      <c r="D30" s="190">
        <v>3</v>
      </c>
      <c r="E30" s="77"/>
      <c r="F30" s="77"/>
      <c r="G30" s="203">
        <f aca="true" t="shared" si="13" ref="G30:O54">P30+Y30</f>
        <v>48</v>
      </c>
      <c r="H30" s="203">
        <f t="shared" si="13"/>
        <v>16</v>
      </c>
      <c r="I30" s="203">
        <f t="shared" si="13"/>
        <v>32</v>
      </c>
      <c r="J30" s="203">
        <f t="shared" si="13"/>
        <v>24</v>
      </c>
      <c r="K30" s="203">
        <f t="shared" si="13"/>
        <v>8</v>
      </c>
      <c r="L30" s="203">
        <f t="shared" si="13"/>
        <v>0</v>
      </c>
      <c r="M30" s="203">
        <f t="shared" si="13"/>
        <v>0</v>
      </c>
      <c r="N30" s="203">
        <f t="shared" si="13"/>
        <v>0</v>
      </c>
      <c r="O30" s="203">
        <f t="shared" si="13"/>
        <v>0</v>
      </c>
      <c r="P30" s="80">
        <v>48</v>
      </c>
      <c r="Q30" s="80">
        <v>16</v>
      </c>
      <c r="R30" s="183">
        <v>32</v>
      </c>
      <c r="S30" s="80">
        <v>24</v>
      </c>
      <c r="T30" s="80">
        <v>8</v>
      </c>
      <c r="U30" s="80"/>
      <c r="V30" s="80"/>
      <c r="W30" s="80"/>
      <c r="X30" s="96"/>
      <c r="Y30" s="80">
        <v>0</v>
      </c>
      <c r="Z30" s="80"/>
      <c r="AA30" s="80"/>
      <c r="AB30" s="80"/>
      <c r="AC30" s="80"/>
      <c r="AD30" s="80"/>
      <c r="AE30" s="80"/>
      <c r="AF30" s="80"/>
      <c r="AG30" s="96"/>
      <c r="AH30" s="328">
        <v>2</v>
      </c>
      <c r="AI30" s="328">
        <v>2</v>
      </c>
      <c r="AJ30" s="328">
        <v>2</v>
      </c>
      <c r="AK30" s="328">
        <v>2</v>
      </c>
      <c r="AL30" s="328">
        <v>2</v>
      </c>
      <c r="AM30" s="328">
        <v>2</v>
      </c>
      <c r="AN30" s="328">
        <v>2</v>
      </c>
      <c r="AO30" s="328">
        <v>2</v>
      </c>
      <c r="AP30" s="328">
        <v>2</v>
      </c>
      <c r="AQ30" s="328">
        <v>2</v>
      </c>
      <c r="AR30" s="328">
        <v>2</v>
      </c>
      <c r="AS30" s="328">
        <v>2</v>
      </c>
      <c r="AT30" s="328">
        <v>2</v>
      </c>
      <c r="AU30" s="328">
        <v>2</v>
      </c>
      <c r="AV30" s="328">
        <v>2</v>
      </c>
      <c r="AW30" s="328">
        <v>2</v>
      </c>
      <c r="AX30" s="199" t="s">
        <v>91</v>
      </c>
      <c r="AY30" s="200" t="s">
        <v>104</v>
      </c>
      <c r="AZ30" s="200" t="s">
        <v>104</v>
      </c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113"/>
      <c r="BR30" s="201" t="s">
        <v>308</v>
      </c>
      <c r="BS30" s="201" t="s">
        <v>402</v>
      </c>
      <c r="BT30" s="201" t="s">
        <v>401</v>
      </c>
      <c r="BU30" s="199" t="s">
        <v>91</v>
      </c>
      <c r="BV30" s="199" t="s">
        <v>91</v>
      </c>
      <c r="BW30" s="202" t="s">
        <v>309</v>
      </c>
      <c r="BX30" s="202" t="s">
        <v>309</v>
      </c>
      <c r="BY30" s="113" t="s">
        <v>104</v>
      </c>
      <c r="BZ30" s="113" t="s">
        <v>104</v>
      </c>
      <c r="CA30" s="113" t="s">
        <v>104</v>
      </c>
      <c r="CB30" s="113" t="s">
        <v>104</v>
      </c>
      <c r="CC30" s="113" t="s">
        <v>104</v>
      </c>
      <c r="CD30" s="113" t="s">
        <v>104</v>
      </c>
      <c r="CE30" s="113" t="s">
        <v>104</v>
      </c>
      <c r="CF30" s="113" t="s">
        <v>104</v>
      </c>
      <c r="CG30" s="113" t="s">
        <v>104</v>
      </c>
    </row>
    <row r="31" spans="1:85" s="165" customFormat="1" ht="13.5">
      <c r="A31" s="98" t="s">
        <v>42</v>
      </c>
      <c r="B31" s="78" t="s">
        <v>43</v>
      </c>
      <c r="C31" s="168" t="s">
        <v>449</v>
      </c>
      <c r="D31" s="190">
        <v>3</v>
      </c>
      <c r="E31" s="77"/>
      <c r="F31" s="77"/>
      <c r="G31" s="203">
        <f t="shared" si="13"/>
        <v>48</v>
      </c>
      <c r="H31" s="203">
        <f t="shared" si="13"/>
        <v>16</v>
      </c>
      <c r="I31" s="203">
        <f t="shared" si="13"/>
        <v>32</v>
      </c>
      <c r="J31" s="203">
        <f t="shared" si="13"/>
        <v>24</v>
      </c>
      <c r="K31" s="203">
        <f t="shared" si="13"/>
        <v>8</v>
      </c>
      <c r="L31" s="203">
        <f t="shared" si="13"/>
        <v>0</v>
      </c>
      <c r="M31" s="203">
        <f t="shared" si="13"/>
        <v>0</v>
      </c>
      <c r="N31" s="203">
        <f t="shared" si="13"/>
        <v>0</v>
      </c>
      <c r="O31" s="203">
        <f t="shared" si="13"/>
        <v>0</v>
      </c>
      <c r="P31" s="80">
        <v>48</v>
      </c>
      <c r="Q31" s="80">
        <v>16</v>
      </c>
      <c r="R31" s="183">
        <v>32</v>
      </c>
      <c r="S31" s="80">
        <v>24</v>
      </c>
      <c r="T31" s="80">
        <v>8</v>
      </c>
      <c r="U31" s="80"/>
      <c r="V31" s="80"/>
      <c r="W31" s="80"/>
      <c r="X31" s="96"/>
      <c r="Y31" s="80">
        <v>0</v>
      </c>
      <c r="Z31" s="80"/>
      <c r="AA31" s="80"/>
      <c r="AB31" s="80"/>
      <c r="AC31" s="80"/>
      <c r="AD31" s="80"/>
      <c r="AE31" s="80"/>
      <c r="AF31" s="80"/>
      <c r="AG31" s="96"/>
      <c r="AH31" s="328">
        <v>2</v>
      </c>
      <c r="AI31" s="328">
        <v>2</v>
      </c>
      <c r="AJ31" s="328">
        <v>2</v>
      </c>
      <c r="AK31" s="328">
        <v>2</v>
      </c>
      <c r="AL31" s="328">
        <v>2</v>
      </c>
      <c r="AM31" s="328">
        <v>2</v>
      </c>
      <c r="AN31" s="328">
        <v>2</v>
      </c>
      <c r="AO31" s="328">
        <v>2</v>
      </c>
      <c r="AP31" s="328">
        <v>2</v>
      </c>
      <c r="AQ31" s="328">
        <v>2</v>
      </c>
      <c r="AR31" s="328">
        <v>2</v>
      </c>
      <c r="AS31" s="328">
        <v>2</v>
      </c>
      <c r="AT31" s="328">
        <v>2</v>
      </c>
      <c r="AU31" s="328">
        <v>2</v>
      </c>
      <c r="AV31" s="328">
        <v>2</v>
      </c>
      <c r="AW31" s="328">
        <v>2</v>
      </c>
      <c r="AX31" s="199" t="s">
        <v>91</v>
      </c>
      <c r="AY31" s="200" t="s">
        <v>104</v>
      </c>
      <c r="AZ31" s="200" t="s">
        <v>104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113"/>
      <c r="BR31" s="201" t="s">
        <v>308</v>
      </c>
      <c r="BS31" s="201" t="s">
        <v>402</v>
      </c>
      <c r="BT31" s="201" t="s">
        <v>401</v>
      </c>
      <c r="BU31" s="199" t="s">
        <v>91</v>
      </c>
      <c r="BV31" s="199" t="s">
        <v>91</v>
      </c>
      <c r="BW31" s="202" t="s">
        <v>309</v>
      </c>
      <c r="BX31" s="202" t="s">
        <v>309</v>
      </c>
      <c r="BY31" s="113" t="s">
        <v>104</v>
      </c>
      <c r="BZ31" s="113" t="s">
        <v>104</v>
      </c>
      <c r="CA31" s="113" t="s">
        <v>104</v>
      </c>
      <c r="CB31" s="113" t="s">
        <v>104</v>
      </c>
      <c r="CC31" s="113" t="s">
        <v>104</v>
      </c>
      <c r="CD31" s="113" t="s">
        <v>104</v>
      </c>
      <c r="CE31" s="113" t="s">
        <v>104</v>
      </c>
      <c r="CF31" s="113" t="s">
        <v>104</v>
      </c>
      <c r="CG31" s="113" t="s">
        <v>104</v>
      </c>
    </row>
    <row r="32" spans="1:85" s="89" customFormat="1" ht="25.5">
      <c r="A32" s="98" t="s">
        <v>44</v>
      </c>
      <c r="B32" s="78" t="s">
        <v>319</v>
      </c>
      <c r="C32" s="168" t="s">
        <v>450</v>
      </c>
      <c r="D32" s="190">
        <v>4</v>
      </c>
      <c r="E32" s="77"/>
      <c r="F32" s="77"/>
      <c r="G32" s="203">
        <f t="shared" si="13"/>
        <v>70</v>
      </c>
      <c r="H32" s="203">
        <f t="shared" si="13"/>
        <v>4</v>
      </c>
      <c r="I32" s="203">
        <f t="shared" si="13"/>
        <v>66</v>
      </c>
      <c r="J32" s="203">
        <f t="shared" si="13"/>
        <v>0</v>
      </c>
      <c r="K32" s="203">
        <f t="shared" si="13"/>
        <v>66</v>
      </c>
      <c r="L32" s="203">
        <f t="shared" si="13"/>
        <v>0</v>
      </c>
      <c r="M32" s="203">
        <f t="shared" si="13"/>
        <v>0</v>
      </c>
      <c r="N32" s="203">
        <f t="shared" si="13"/>
        <v>0</v>
      </c>
      <c r="O32" s="203">
        <f t="shared" si="13"/>
        <v>0</v>
      </c>
      <c r="P32" s="80">
        <v>34</v>
      </c>
      <c r="Q32" s="80">
        <v>2</v>
      </c>
      <c r="R32" s="80">
        <v>32</v>
      </c>
      <c r="S32" s="80"/>
      <c r="T32" s="80">
        <v>32</v>
      </c>
      <c r="U32" s="80"/>
      <c r="V32" s="80"/>
      <c r="W32" s="80"/>
      <c r="X32" s="96"/>
      <c r="Y32" s="80">
        <v>36</v>
      </c>
      <c r="Z32" s="80">
        <v>2</v>
      </c>
      <c r="AA32" s="183">
        <v>34</v>
      </c>
      <c r="AB32" s="80"/>
      <c r="AC32" s="80">
        <v>34</v>
      </c>
      <c r="AD32" s="80"/>
      <c r="AE32" s="80"/>
      <c r="AF32" s="80"/>
      <c r="AG32" s="96"/>
      <c r="AH32" s="328">
        <v>2</v>
      </c>
      <c r="AI32" s="328">
        <v>2</v>
      </c>
      <c r="AJ32" s="328">
        <v>2</v>
      </c>
      <c r="AK32" s="328">
        <v>2</v>
      </c>
      <c r="AL32" s="328">
        <v>2</v>
      </c>
      <c r="AM32" s="328">
        <v>2</v>
      </c>
      <c r="AN32" s="328">
        <v>2</v>
      </c>
      <c r="AO32" s="328">
        <v>2</v>
      </c>
      <c r="AP32" s="328">
        <v>2</v>
      </c>
      <c r="AQ32" s="328">
        <v>2</v>
      </c>
      <c r="AR32" s="328">
        <v>2</v>
      </c>
      <c r="AS32" s="328">
        <v>2</v>
      </c>
      <c r="AT32" s="328">
        <v>2</v>
      </c>
      <c r="AU32" s="328">
        <v>2</v>
      </c>
      <c r="AV32" s="328">
        <v>2</v>
      </c>
      <c r="AW32" s="328">
        <v>2</v>
      </c>
      <c r="AX32" s="199" t="s">
        <v>91</v>
      </c>
      <c r="AY32" s="200" t="s">
        <v>104</v>
      </c>
      <c r="AZ32" s="200" t="s">
        <v>104</v>
      </c>
      <c r="BA32" s="328">
        <v>2</v>
      </c>
      <c r="BB32" s="328">
        <v>2</v>
      </c>
      <c r="BC32" s="328">
        <v>2</v>
      </c>
      <c r="BD32" s="328">
        <v>2</v>
      </c>
      <c r="BE32" s="328">
        <v>2</v>
      </c>
      <c r="BF32" s="328">
        <v>2</v>
      </c>
      <c r="BG32" s="328">
        <v>2</v>
      </c>
      <c r="BH32" s="328">
        <v>2</v>
      </c>
      <c r="BI32" s="328">
        <v>2</v>
      </c>
      <c r="BJ32" s="328">
        <v>2</v>
      </c>
      <c r="BK32" s="328">
        <v>2</v>
      </c>
      <c r="BL32" s="328">
        <v>2</v>
      </c>
      <c r="BM32" s="328">
        <v>2</v>
      </c>
      <c r="BN32" s="328">
        <v>2</v>
      </c>
      <c r="BO32" s="328">
        <v>2</v>
      </c>
      <c r="BP32" s="328">
        <v>2</v>
      </c>
      <c r="BQ32" s="328">
        <v>2</v>
      </c>
      <c r="BR32" s="201" t="s">
        <v>308</v>
      </c>
      <c r="BS32" s="201" t="s">
        <v>402</v>
      </c>
      <c r="BT32" s="201" t="s">
        <v>401</v>
      </c>
      <c r="BU32" s="199" t="s">
        <v>91</v>
      </c>
      <c r="BV32" s="199" t="s">
        <v>91</v>
      </c>
      <c r="BW32" s="202" t="s">
        <v>309</v>
      </c>
      <c r="BX32" s="202" t="s">
        <v>309</v>
      </c>
      <c r="BY32" s="113" t="s">
        <v>104</v>
      </c>
      <c r="BZ32" s="113" t="s">
        <v>104</v>
      </c>
      <c r="CA32" s="113" t="s">
        <v>104</v>
      </c>
      <c r="CB32" s="113" t="s">
        <v>104</v>
      </c>
      <c r="CC32" s="113" t="s">
        <v>104</v>
      </c>
      <c r="CD32" s="113" t="s">
        <v>104</v>
      </c>
      <c r="CE32" s="113" t="s">
        <v>104</v>
      </c>
      <c r="CF32" s="113" t="s">
        <v>104</v>
      </c>
      <c r="CG32" s="113" t="s">
        <v>104</v>
      </c>
    </row>
    <row r="33" spans="1:85" s="165" customFormat="1" ht="25.5">
      <c r="A33" s="98" t="s">
        <v>46</v>
      </c>
      <c r="B33" s="78" t="s">
        <v>332</v>
      </c>
      <c r="C33" s="168" t="s">
        <v>169</v>
      </c>
      <c r="D33" s="168" t="s">
        <v>508</v>
      </c>
      <c r="E33" s="77"/>
      <c r="F33" s="77"/>
      <c r="G33" s="203">
        <f t="shared" si="13"/>
        <v>99</v>
      </c>
      <c r="H33" s="203">
        <f t="shared" si="13"/>
        <v>0</v>
      </c>
      <c r="I33" s="203">
        <f t="shared" si="13"/>
        <v>99</v>
      </c>
      <c r="J33" s="203">
        <f t="shared" si="13"/>
        <v>2</v>
      </c>
      <c r="K33" s="203">
        <f t="shared" si="13"/>
        <v>97</v>
      </c>
      <c r="L33" s="203">
        <f t="shared" si="13"/>
        <v>0</v>
      </c>
      <c r="M33" s="203">
        <f t="shared" si="13"/>
        <v>0</v>
      </c>
      <c r="N33" s="203">
        <f t="shared" si="13"/>
        <v>0</v>
      </c>
      <c r="O33" s="203">
        <f t="shared" si="13"/>
        <v>0</v>
      </c>
      <c r="P33" s="80">
        <v>48</v>
      </c>
      <c r="Q33" s="80"/>
      <c r="R33" s="80">
        <v>48</v>
      </c>
      <c r="S33" s="80">
        <v>2</v>
      </c>
      <c r="T33" s="80">
        <v>46</v>
      </c>
      <c r="U33" s="80"/>
      <c r="V33" s="80"/>
      <c r="W33" s="80"/>
      <c r="X33" s="80"/>
      <c r="Y33" s="80">
        <v>51</v>
      </c>
      <c r="Z33" s="80"/>
      <c r="AA33" s="80">
        <v>51</v>
      </c>
      <c r="AB33" s="80"/>
      <c r="AC33" s="80">
        <v>51</v>
      </c>
      <c r="AD33" s="80"/>
      <c r="AE33" s="80"/>
      <c r="AF33" s="80"/>
      <c r="AG33" s="96"/>
      <c r="AH33" s="328">
        <v>3</v>
      </c>
      <c r="AI33" s="328">
        <v>3</v>
      </c>
      <c r="AJ33" s="328">
        <v>3</v>
      </c>
      <c r="AK33" s="328">
        <v>3</v>
      </c>
      <c r="AL33" s="328">
        <v>3</v>
      </c>
      <c r="AM33" s="328">
        <v>3</v>
      </c>
      <c r="AN33" s="328">
        <v>3</v>
      </c>
      <c r="AO33" s="328">
        <v>3</v>
      </c>
      <c r="AP33" s="328">
        <v>3</v>
      </c>
      <c r="AQ33" s="328">
        <v>3</v>
      </c>
      <c r="AR33" s="328">
        <v>3</v>
      </c>
      <c r="AS33" s="328">
        <v>3</v>
      </c>
      <c r="AT33" s="328">
        <v>3</v>
      </c>
      <c r="AU33" s="328">
        <v>3</v>
      </c>
      <c r="AV33" s="328">
        <v>3</v>
      </c>
      <c r="AW33" s="328">
        <v>3</v>
      </c>
      <c r="AX33" s="199" t="s">
        <v>91</v>
      </c>
      <c r="AY33" s="200" t="s">
        <v>104</v>
      </c>
      <c r="AZ33" s="200" t="s">
        <v>104</v>
      </c>
      <c r="BA33" s="328">
        <v>3</v>
      </c>
      <c r="BB33" s="328">
        <v>3</v>
      </c>
      <c r="BC33" s="328">
        <v>3</v>
      </c>
      <c r="BD33" s="328">
        <v>3</v>
      </c>
      <c r="BE33" s="328">
        <v>3</v>
      </c>
      <c r="BF33" s="328">
        <v>3</v>
      </c>
      <c r="BG33" s="328">
        <v>3</v>
      </c>
      <c r="BH33" s="328">
        <v>3</v>
      </c>
      <c r="BI33" s="328">
        <v>3</v>
      </c>
      <c r="BJ33" s="328">
        <v>3</v>
      </c>
      <c r="BK33" s="328">
        <v>3</v>
      </c>
      <c r="BL33" s="328">
        <v>3</v>
      </c>
      <c r="BM33" s="328">
        <v>3</v>
      </c>
      <c r="BN33" s="328">
        <v>3</v>
      </c>
      <c r="BO33" s="328">
        <v>3</v>
      </c>
      <c r="BP33" s="328">
        <v>3</v>
      </c>
      <c r="BQ33" s="328">
        <v>3</v>
      </c>
      <c r="BR33" s="201" t="s">
        <v>308</v>
      </c>
      <c r="BS33" s="201" t="s">
        <v>402</v>
      </c>
      <c r="BT33" s="201" t="s">
        <v>401</v>
      </c>
      <c r="BU33" s="199" t="s">
        <v>91</v>
      </c>
      <c r="BV33" s="199" t="s">
        <v>91</v>
      </c>
      <c r="BW33" s="202" t="s">
        <v>309</v>
      </c>
      <c r="BX33" s="202" t="s">
        <v>309</v>
      </c>
      <c r="BY33" s="113" t="s">
        <v>104</v>
      </c>
      <c r="BZ33" s="113" t="s">
        <v>104</v>
      </c>
      <c r="CA33" s="113" t="s">
        <v>104</v>
      </c>
      <c r="CB33" s="113" t="s">
        <v>104</v>
      </c>
      <c r="CC33" s="113" t="s">
        <v>104</v>
      </c>
      <c r="CD33" s="113" t="s">
        <v>104</v>
      </c>
      <c r="CE33" s="113" t="s">
        <v>104</v>
      </c>
      <c r="CF33" s="113" t="s">
        <v>104</v>
      </c>
      <c r="CG33" s="113" t="s">
        <v>104</v>
      </c>
    </row>
    <row r="34" spans="1:85" s="165" customFormat="1" ht="13.5">
      <c r="A34" s="77" t="s">
        <v>50</v>
      </c>
      <c r="B34" s="78" t="s">
        <v>139</v>
      </c>
      <c r="C34" s="168" t="s">
        <v>449</v>
      </c>
      <c r="D34" s="190">
        <v>3</v>
      </c>
      <c r="E34" s="77"/>
      <c r="F34" s="77"/>
      <c r="G34" s="203">
        <f t="shared" si="13"/>
        <v>72</v>
      </c>
      <c r="H34" s="203">
        <f t="shared" si="13"/>
        <v>8</v>
      </c>
      <c r="I34" s="203">
        <f t="shared" si="13"/>
        <v>64</v>
      </c>
      <c r="J34" s="203">
        <f t="shared" si="13"/>
        <v>30</v>
      </c>
      <c r="K34" s="203">
        <f t="shared" si="13"/>
        <v>34</v>
      </c>
      <c r="L34" s="203">
        <f t="shared" si="13"/>
        <v>0</v>
      </c>
      <c r="M34" s="203">
        <f t="shared" si="13"/>
        <v>0</v>
      </c>
      <c r="N34" s="203">
        <f t="shared" si="13"/>
        <v>0</v>
      </c>
      <c r="O34" s="203">
        <f t="shared" si="13"/>
        <v>0</v>
      </c>
      <c r="P34" s="80">
        <v>72</v>
      </c>
      <c r="Q34" s="80">
        <v>8</v>
      </c>
      <c r="R34" s="183">
        <v>64</v>
      </c>
      <c r="S34" s="80">
        <v>30</v>
      </c>
      <c r="T34" s="80">
        <v>34</v>
      </c>
      <c r="U34" s="80"/>
      <c r="V34" s="80"/>
      <c r="W34" s="80"/>
      <c r="X34" s="96"/>
      <c r="Y34" s="80">
        <v>0</v>
      </c>
      <c r="Z34" s="80"/>
      <c r="AA34" s="80"/>
      <c r="AB34" s="80"/>
      <c r="AC34" s="80"/>
      <c r="AD34" s="80"/>
      <c r="AE34" s="80"/>
      <c r="AF34" s="80"/>
      <c r="AG34" s="96"/>
      <c r="AH34" s="328">
        <v>4</v>
      </c>
      <c r="AI34" s="328">
        <v>4</v>
      </c>
      <c r="AJ34" s="328">
        <v>4</v>
      </c>
      <c r="AK34" s="328">
        <v>4</v>
      </c>
      <c r="AL34" s="328">
        <v>4</v>
      </c>
      <c r="AM34" s="328">
        <v>4</v>
      </c>
      <c r="AN34" s="328">
        <v>4</v>
      </c>
      <c r="AO34" s="328">
        <v>4</v>
      </c>
      <c r="AP34" s="328">
        <v>4</v>
      </c>
      <c r="AQ34" s="328">
        <v>4</v>
      </c>
      <c r="AR34" s="328">
        <v>4</v>
      </c>
      <c r="AS34" s="328">
        <v>4</v>
      </c>
      <c r="AT34" s="328">
        <v>4</v>
      </c>
      <c r="AU34" s="328">
        <v>4</v>
      </c>
      <c r="AV34" s="328">
        <v>4</v>
      </c>
      <c r="AW34" s="328">
        <v>4</v>
      </c>
      <c r="AX34" s="199" t="s">
        <v>91</v>
      </c>
      <c r="AY34" s="200" t="s">
        <v>104</v>
      </c>
      <c r="AZ34" s="200" t="s">
        <v>104</v>
      </c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201" t="s">
        <v>308</v>
      </c>
      <c r="BS34" s="201" t="s">
        <v>402</v>
      </c>
      <c r="BT34" s="201" t="s">
        <v>401</v>
      </c>
      <c r="BU34" s="199" t="s">
        <v>91</v>
      </c>
      <c r="BV34" s="199" t="s">
        <v>91</v>
      </c>
      <c r="BW34" s="202" t="s">
        <v>309</v>
      </c>
      <c r="BX34" s="202" t="s">
        <v>309</v>
      </c>
      <c r="BY34" s="113" t="s">
        <v>104</v>
      </c>
      <c r="BZ34" s="113" t="s">
        <v>104</v>
      </c>
      <c r="CA34" s="113" t="s">
        <v>104</v>
      </c>
      <c r="CB34" s="113" t="s">
        <v>104</v>
      </c>
      <c r="CC34" s="113" t="s">
        <v>104</v>
      </c>
      <c r="CD34" s="113" t="s">
        <v>104</v>
      </c>
      <c r="CE34" s="113" t="s">
        <v>104</v>
      </c>
      <c r="CF34" s="113" t="s">
        <v>104</v>
      </c>
      <c r="CG34" s="113" t="s">
        <v>104</v>
      </c>
    </row>
    <row r="35" spans="1:85" s="165" customFormat="1" ht="25.5">
      <c r="A35" s="77" t="s">
        <v>51</v>
      </c>
      <c r="B35" s="78" t="s">
        <v>173</v>
      </c>
      <c r="C35" s="168" t="s">
        <v>449</v>
      </c>
      <c r="D35" s="190">
        <v>3</v>
      </c>
      <c r="E35" s="77"/>
      <c r="F35" s="77"/>
      <c r="G35" s="203">
        <f t="shared" si="13"/>
        <v>36</v>
      </c>
      <c r="H35" s="203">
        <f t="shared" si="13"/>
        <v>4</v>
      </c>
      <c r="I35" s="203">
        <f t="shared" si="13"/>
        <v>32</v>
      </c>
      <c r="J35" s="203">
        <f t="shared" si="13"/>
        <v>18</v>
      </c>
      <c r="K35" s="203">
        <f t="shared" si="13"/>
        <v>14</v>
      </c>
      <c r="L35" s="203">
        <f t="shared" si="13"/>
        <v>0</v>
      </c>
      <c r="M35" s="203">
        <f t="shared" si="13"/>
        <v>0</v>
      </c>
      <c r="N35" s="203">
        <f t="shared" si="13"/>
        <v>0</v>
      </c>
      <c r="O35" s="203">
        <f t="shared" si="13"/>
        <v>0</v>
      </c>
      <c r="P35" s="80">
        <v>36</v>
      </c>
      <c r="Q35" s="80">
        <v>4</v>
      </c>
      <c r="R35" s="183">
        <v>32</v>
      </c>
      <c r="S35" s="80">
        <v>18</v>
      </c>
      <c r="T35" s="80">
        <v>14</v>
      </c>
      <c r="U35" s="80"/>
      <c r="V35" s="80"/>
      <c r="W35" s="80"/>
      <c r="X35" s="96"/>
      <c r="Y35" s="80">
        <v>0</v>
      </c>
      <c r="Z35" s="80"/>
      <c r="AA35" s="80"/>
      <c r="AB35" s="80"/>
      <c r="AC35" s="80"/>
      <c r="AD35" s="80"/>
      <c r="AE35" s="80"/>
      <c r="AF35" s="80"/>
      <c r="AG35" s="96"/>
      <c r="AH35" s="328">
        <v>2</v>
      </c>
      <c r="AI35" s="328">
        <v>2</v>
      </c>
      <c r="AJ35" s="328">
        <v>2</v>
      </c>
      <c r="AK35" s="328">
        <v>2</v>
      </c>
      <c r="AL35" s="328">
        <v>2</v>
      </c>
      <c r="AM35" s="328">
        <v>2</v>
      </c>
      <c r="AN35" s="328">
        <v>2</v>
      </c>
      <c r="AO35" s="328">
        <v>2</v>
      </c>
      <c r="AP35" s="328">
        <v>2</v>
      </c>
      <c r="AQ35" s="328">
        <v>2</v>
      </c>
      <c r="AR35" s="328">
        <v>2</v>
      </c>
      <c r="AS35" s="328">
        <v>2</v>
      </c>
      <c r="AT35" s="328">
        <v>2</v>
      </c>
      <c r="AU35" s="328">
        <v>2</v>
      </c>
      <c r="AV35" s="328">
        <v>2</v>
      </c>
      <c r="AW35" s="328">
        <v>2</v>
      </c>
      <c r="AX35" s="199" t="s">
        <v>91</v>
      </c>
      <c r="AY35" s="200" t="s">
        <v>104</v>
      </c>
      <c r="AZ35" s="200" t="s">
        <v>104</v>
      </c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201" t="s">
        <v>308</v>
      </c>
      <c r="BS35" s="201" t="s">
        <v>402</v>
      </c>
      <c r="BT35" s="201" t="s">
        <v>401</v>
      </c>
      <c r="BU35" s="199" t="s">
        <v>91</v>
      </c>
      <c r="BV35" s="199" t="s">
        <v>91</v>
      </c>
      <c r="BW35" s="202" t="s">
        <v>309</v>
      </c>
      <c r="BX35" s="202" t="s">
        <v>309</v>
      </c>
      <c r="BY35" s="113" t="s">
        <v>104</v>
      </c>
      <c r="BZ35" s="113" t="s">
        <v>104</v>
      </c>
      <c r="CA35" s="113" t="s">
        <v>104</v>
      </c>
      <c r="CB35" s="113" t="s">
        <v>104</v>
      </c>
      <c r="CC35" s="113" t="s">
        <v>104</v>
      </c>
      <c r="CD35" s="113" t="s">
        <v>104</v>
      </c>
      <c r="CE35" s="113" t="s">
        <v>104</v>
      </c>
      <c r="CF35" s="113" t="s">
        <v>104</v>
      </c>
      <c r="CG35" s="113" t="s">
        <v>104</v>
      </c>
    </row>
    <row r="36" spans="1:85" s="181" customFormat="1" ht="13.5">
      <c r="A36" s="77" t="s">
        <v>58</v>
      </c>
      <c r="B36" s="93" t="s">
        <v>345</v>
      </c>
      <c r="C36" s="176" t="s">
        <v>451</v>
      </c>
      <c r="D36" s="177"/>
      <c r="E36" s="177">
        <v>4</v>
      </c>
      <c r="F36" s="177"/>
      <c r="G36" s="203">
        <f t="shared" si="13"/>
        <v>86</v>
      </c>
      <c r="H36" s="203">
        <f t="shared" si="13"/>
        <v>17</v>
      </c>
      <c r="I36" s="203">
        <f t="shared" si="13"/>
        <v>51</v>
      </c>
      <c r="J36" s="203">
        <f t="shared" si="13"/>
        <v>25</v>
      </c>
      <c r="K36" s="203">
        <f t="shared" si="13"/>
        <v>26</v>
      </c>
      <c r="L36" s="203">
        <f t="shared" si="13"/>
        <v>0</v>
      </c>
      <c r="M36" s="203">
        <f t="shared" si="13"/>
        <v>0</v>
      </c>
      <c r="N36" s="203">
        <f t="shared" si="13"/>
        <v>18</v>
      </c>
      <c r="O36" s="203">
        <f t="shared" si="13"/>
        <v>0</v>
      </c>
      <c r="P36" s="80">
        <v>0</v>
      </c>
      <c r="Q36" s="80"/>
      <c r="R36" s="80"/>
      <c r="S36" s="80"/>
      <c r="T36" s="80"/>
      <c r="U36" s="80"/>
      <c r="V36" s="80"/>
      <c r="W36" s="80"/>
      <c r="X36" s="96"/>
      <c r="Y36" s="80">
        <v>86</v>
      </c>
      <c r="Z36" s="80">
        <v>17</v>
      </c>
      <c r="AA36" s="184">
        <v>51</v>
      </c>
      <c r="AB36" s="80">
        <v>25</v>
      </c>
      <c r="AC36" s="80">
        <v>26</v>
      </c>
      <c r="AD36" s="80"/>
      <c r="AE36" s="80"/>
      <c r="AF36" s="80">
        <v>18</v>
      </c>
      <c r="AG36" s="96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199" t="s">
        <v>91</v>
      </c>
      <c r="AY36" s="200" t="s">
        <v>104</v>
      </c>
      <c r="AZ36" s="200" t="s">
        <v>104</v>
      </c>
      <c r="BA36" s="328">
        <v>3</v>
      </c>
      <c r="BB36" s="328">
        <v>3</v>
      </c>
      <c r="BC36" s="328">
        <v>3</v>
      </c>
      <c r="BD36" s="328">
        <v>3</v>
      </c>
      <c r="BE36" s="328">
        <v>3</v>
      </c>
      <c r="BF36" s="328">
        <v>3</v>
      </c>
      <c r="BG36" s="328">
        <v>3</v>
      </c>
      <c r="BH36" s="328">
        <v>3</v>
      </c>
      <c r="BI36" s="328">
        <v>3</v>
      </c>
      <c r="BJ36" s="328">
        <v>3</v>
      </c>
      <c r="BK36" s="328">
        <v>3</v>
      </c>
      <c r="BL36" s="328">
        <v>3</v>
      </c>
      <c r="BM36" s="328">
        <v>3</v>
      </c>
      <c r="BN36" s="328">
        <v>3</v>
      </c>
      <c r="BO36" s="328">
        <v>3</v>
      </c>
      <c r="BP36" s="328">
        <v>3</v>
      </c>
      <c r="BQ36" s="328">
        <v>3</v>
      </c>
      <c r="BR36" s="201" t="s">
        <v>308</v>
      </c>
      <c r="BS36" s="201" t="s">
        <v>402</v>
      </c>
      <c r="BT36" s="201" t="s">
        <v>401</v>
      </c>
      <c r="BU36" s="199" t="s">
        <v>91</v>
      </c>
      <c r="BV36" s="199" t="s">
        <v>91</v>
      </c>
      <c r="BW36" s="202" t="s">
        <v>309</v>
      </c>
      <c r="BX36" s="202" t="s">
        <v>309</v>
      </c>
      <c r="BY36" s="113" t="s">
        <v>104</v>
      </c>
      <c r="BZ36" s="113" t="s">
        <v>104</v>
      </c>
      <c r="CA36" s="113" t="s">
        <v>104</v>
      </c>
      <c r="CB36" s="113" t="s">
        <v>104</v>
      </c>
      <c r="CC36" s="113" t="s">
        <v>104</v>
      </c>
      <c r="CD36" s="113" t="s">
        <v>104</v>
      </c>
      <c r="CE36" s="113" t="s">
        <v>104</v>
      </c>
      <c r="CF36" s="113" t="s">
        <v>104</v>
      </c>
      <c r="CG36" s="113" t="s">
        <v>104</v>
      </c>
    </row>
    <row r="37" spans="1:85" s="84" customFormat="1" ht="13.5">
      <c r="A37" s="77" t="s">
        <v>61</v>
      </c>
      <c r="B37" s="93" t="s">
        <v>350</v>
      </c>
      <c r="C37" s="176" t="s">
        <v>452</v>
      </c>
      <c r="D37" s="177"/>
      <c r="E37" s="177">
        <v>3</v>
      </c>
      <c r="F37" s="177"/>
      <c r="G37" s="203">
        <f t="shared" si="13"/>
        <v>110</v>
      </c>
      <c r="H37" s="203">
        <f t="shared" si="13"/>
        <v>12</v>
      </c>
      <c r="I37" s="203">
        <f t="shared" si="13"/>
        <v>80</v>
      </c>
      <c r="J37" s="203">
        <f t="shared" si="13"/>
        <v>50</v>
      </c>
      <c r="K37" s="203">
        <f t="shared" si="13"/>
        <v>30</v>
      </c>
      <c r="L37" s="203">
        <f t="shared" si="13"/>
        <v>0</v>
      </c>
      <c r="M37" s="203">
        <f t="shared" si="13"/>
        <v>0</v>
      </c>
      <c r="N37" s="203">
        <f t="shared" si="13"/>
        <v>18</v>
      </c>
      <c r="O37" s="203">
        <f t="shared" si="13"/>
        <v>0</v>
      </c>
      <c r="P37" s="80">
        <v>110</v>
      </c>
      <c r="Q37" s="80">
        <v>12</v>
      </c>
      <c r="R37" s="184">
        <v>80</v>
      </c>
      <c r="S37" s="80">
        <v>50</v>
      </c>
      <c r="T37" s="80">
        <v>30</v>
      </c>
      <c r="U37" s="80"/>
      <c r="V37" s="80"/>
      <c r="W37" s="80">
        <v>18</v>
      </c>
      <c r="X37" s="96"/>
      <c r="Y37" s="80">
        <v>0</v>
      </c>
      <c r="Z37" s="80"/>
      <c r="AA37" s="80"/>
      <c r="AB37" s="80"/>
      <c r="AC37" s="80"/>
      <c r="AD37" s="80"/>
      <c r="AE37" s="80"/>
      <c r="AF37" s="80"/>
      <c r="AG37" s="96"/>
      <c r="AH37" s="328">
        <v>5</v>
      </c>
      <c r="AI37" s="328">
        <v>5</v>
      </c>
      <c r="AJ37" s="328">
        <v>5</v>
      </c>
      <c r="AK37" s="328">
        <v>5</v>
      </c>
      <c r="AL37" s="328">
        <v>5</v>
      </c>
      <c r="AM37" s="328">
        <v>5</v>
      </c>
      <c r="AN37" s="328">
        <v>5</v>
      </c>
      <c r="AO37" s="328">
        <v>5</v>
      </c>
      <c r="AP37" s="328">
        <v>5</v>
      </c>
      <c r="AQ37" s="328">
        <v>5</v>
      </c>
      <c r="AR37" s="328">
        <v>5</v>
      </c>
      <c r="AS37" s="328">
        <v>5</v>
      </c>
      <c r="AT37" s="328">
        <v>5</v>
      </c>
      <c r="AU37" s="328">
        <v>5</v>
      </c>
      <c r="AV37" s="328">
        <v>5</v>
      </c>
      <c r="AW37" s="328">
        <v>5</v>
      </c>
      <c r="AX37" s="199" t="s">
        <v>91</v>
      </c>
      <c r="AY37" s="200" t="s">
        <v>104</v>
      </c>
      <c r="AZ37" s="200" t="s">
        <v>104</v>
      </c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201" t="s">
        <v>308</v>
      </c>
      <c r="BS37" s="201" t="s">
        <v>402</v>
      </c>
      <c r="BT37" s="201" t="s">
        <v>401</v>
      </c>
      <c r="BU37" s="199" t="s">
        <v>91</v>
      </c>
      <c r="BV37" s="199" t="s">
        <v>91</v>
      </c>
      <c r="BW37" s="202" t="s">
        <v>309</v>
      </c>
      <c r="BX37" s="202" t="s">
        <v>309</v>
      </c>
      <c r="BY37" s="113" t="s">
        <v>104</v>
      </c>
      <c r="BZ37" s="113" t="s">
        <v>104</v>
      </c>
      <c r="CA37" s="113" t="s">
        <v>104</v>
      </c>
      <c r="CB37" s="113" t="s">
        <v>104</v>
      </c>
      <c r="CC37" s="113" t="s">
        <v>104</v>
      </c>
      <c r="CD37" s="113" t="s">
        <v>104</v>
      </c>
      <c r="CE37" s="113" t="s">
        <v>104</v>
      </c>
      <c r="CF37" s="113" t="s">
        <v>104</v>
      </c>
      <c r="CG37" s="113" t="s">
        <v>104</v>
      </c>
    </row>
    <row r="38" spans="1:85" s="84" customFormat="1" ht="25.5">
      <c r="A38" s="77" t="s">
        <v>63</v>
      </c>
      <c r="B38" s="93" t="s">
        <v>347</v>
      </c>
      <c r="C38" s="168" t="s">
        <v>449</v>
      </c>
      <c r="D38" s="177">
        <v>3</v>
      </c>
      <c r="E38" s="177"/>
      <c r="F38" s="177"/>
      <c r="G38" s="203">
        <f t="shared" si="13"/>
        <v>40</v>
      </c>
      <c r="H38" s="203">
        <f t="shared" si="13"/>
        <v>8</v>
      </c>
      <c r="I38" s="203">
        <f t="shared" si="13"/>
        <v>32</v>
      </c>
      <c r="J38" s="203">
        <f t="shared" si="13"/>
        <v>22</v>
      </c>
      <c r="K38" s="203">
        <f t="shared" si="13"/>
        <v>10</v>
      </c>
      <c r="L38" s="203">
        <f t="shared" si="13"/>
        <v>0</v>
      </c>
      <c r="M38" s="203">
        <f t="shared" si="13"/>
        <v>0</v>
      </c>
      <c r="N38" s="203">
        <f t="shared" si="13"/>
        <v>0</v>
      </c>
      <c r="O38" s="203">
        <f t="shared" si="13"/>
        <v>0</v>
      </c>
      <c r="P38" s="80">
        <v>40</v>
      </c>
      <c r="Q38" s="80">
        <v>8</v>
      </c>
      <c r="R38" s="183">
        <v>32</v>
      </c>
      <c r="S38" s="80">
        <v>22</v>
      </c>
      <c r="T38" s="80">
        <v>10</v>
      </c>
      <c r="U38" s="80"/>
      <c r="V38" s="80"/>
      <c r="W38" s="80"/>
      <c r="X38" s="96"/>
      <c r="Y38" s="80">
        <v>0</v>
      </c>
      <c r="Z38" s="80"/>
      <c r="AA38" s="80"/>
      <c r="AB38" s="80"/>
      <c r="AC38" s="80"/>
      <c r="AD38" s="80"/>
      <c r="AE38" s="80"/>
      <c r="AF38" s="80"/>
      <c r="AG38" s="96"/>
      <c r="AH38" s="328">
        <v>2</v>
      </c>
      <c r="AI38" s="328">
        <v>2</v>
      </c>
      <c r="AJ38" s="328">
        <v>2</v>
      </c>
      <c r="AK38" s="328">
        <v>2</v>
      </c>
      <c r="AL38" s="328">
        <v>2</v>
      </c>
      <c r="AM38" s="328">
        <v>2</v>
      </c>
      <c r="AN38" s="328">
        <v>2</v>
      </c>
      <c r="AO38" s="328">
        <v>2</v>
      </c>
      <c r="AP38" s="328">
        <v>2</v>
      </c>
      <c r="AQ38" s="328">
        <v>2</v>
      </c>
      <c r="AR38" s="328">
        <v>2</v>
      </c>
      <c r="AS38" s="328">
        <v>2</v>
      </c>
      <c r="AT38" s="328">
        <v>2</v>
      </c>
      <c r="AU38" s="328">
        <v>2</v>
      </c>
      <c r="AV38" s="328">
        <v>2</v>
      </c>
      <c r="AW38" s="328">
        <v>2</v>
      </c>
      <c r="AX38" s="199" t="s">
        <v>91</v>
      </c>
      <c r="AY38" s="200" t="s">
        <v>104</v>
      </c>
      <c r="AZ38" s="200" t="s">
        <v>104</v>
      </c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201" t="s">
        <v>308</v>
      </c>
      <c r="BS38" s="201" t="s">
        <v>402</v>
      </c>
      <c r="BT38" s="201" t="s">
        <v>401</v>
      </c>
      <c r="BU38" s="199" t="s">
        <v>91</v>
      </c>
      <c r="BV38" s="199" t="s">
        <v>91</v>
      </c>
      <c r="BW38" s="202" t="s">
        <v>309</v>
      </c>
      <c r="BX38" s="202" t="s">
        <v>309</v>
      </c>
      <c r="BY38" s="113" t="s">
        <v>104</v>
      </c>
      <c r="BZ38" s="113" t="s">
        <v>104</v>
      </c>
      <c r="CA38" s="113" t="s">
        <v>104</v>
      </c>
      <c r="CB38" s="113" t="s">
        <v>104</v>
      </c>
      <c r="CC38" s="113" t="s">
        <v>104</v>
      </c>
      <c r="CD38" s="113" t="s">
        <v>104</v>
      </c>
      <c r="CE38" s="113" t="s">
        <v>104</v>
      </c>
      <c r="CF38" s="113" t="s">
        <v>104</v>
      </c>
      <c r="CG38" s="113" t="s">
        <v>104</v>
      </c>
    </row>
    <row r="39" spans="1:85" s="84" customFormat="1" ht="25.5">
      <c r="A39" s="77" t="s">
        <v>65</v>
      </c>
      <c r="B39" s="341" t="s">
        <v>460</v>
      </c>
      <c r="C39" s="176" t="s">
        <v>450</v>
      </c>
      <c r="D39" s="190">
        <v>4</v>
      </c>
      <c r="E39" s="177"/>
      <c r="F39" s="177"/>
      <c r="G39" s="203">
        <f t="shared" si="13"/>
        <v>70</v>
      </c>
      <c r="H39" s="203">
        <f t="shared" si="13"/>
        <v>4</v>
      </c>
      <c r="I39" s="203">
        <f t="shared" si="13"/>
        <v>66</v>
      </c>
      <c r="J39" s="203">
        <f t="shared" si="13"/>
        <v>12</v>
      </c>
      <c r="K39" s="203">
        <f t="shared" si="13"/>
        <v>0</v>
      </c>
      <c r="L39" s="203">
        <f t="shared" si="13"/>
        <v>54</v>
      </c>
      <c r="M39" s="203">
        <f t="shared" si="13"/>
        <v>0</v>
      </c>
      <c r="N39" s="203">
        <f t="shared" si="13"/>
        <v>0</v>
      </c>
      <c r="O39" s="203">
        <f t="shared" si="13"/>
        <v>0</v>
      </c>
      <c r="P39" s="80">
        <f>Q39+R39+W39+X39</f>
        <v>34</v>
      </c>
      <c r="Q39" s="80">
        <v>2</v>
      </c>
      <c r="R39" s="80">
        <v>32</v>
      </c>
      <c r="S39" s="80">
        <v>8</v>
      </c>
      <c r="T39" s="80"/>
      <c r="U39" s="80">
        <v>24</v>
      </c>
      <c r="V39" s="80"/>
      <c r="W39" s="80"/>
      <c r="X39" s="96"/>
      <c r="Y39" s="80">
        <f>Z39+AA39+AF39+AG39</f>
        <v>36</v>
      </c>
      <c r="Z39" s="80">
        <v>2</v>
      </c>
      <c r="AA39" s="183">
        <v>34</v>
      </c>
      <c r="AB39" s="80">
        <v>4</v>
      </c>
      <c r="AC39" s="80"/>
      <c r="AD39" s="80">
        <v>30</v>
      </c>
      <c r="AE39" s="80"/>
      <c r="AF39" s="80"/>
      <c r="AG39" s="96"/>
      <c r="AH39" s="328">
        <v>2</v>
      </c>
      <c r="AI39" s="328">
        <v>2</v>
      </c>
      <c r="AJ39" s="328">
        <v>2</v>
      </c>
      <c r="AK39" s="328">
        <v>2</v>
      </c>
      <c r="AL39" s="328">
        <v>2</v>
      </c>
      <c r="AM39" s="328">
        <v>2</v>
      </c>
      <c r="AN39" s="328">
        <v>2</v>
      </c>
      <c r="AO39" s="328">
        <v>2</v>
      </c>
      <c r="AP39" s="328">
        <v>2</v>
      </c>
      <c r="AQ39" s="328">
        <v>2</v>
      </c>
      <c r="AR39" s="328">
        <v>2</v>
      </c>
      <c r="AS39" s="328">
        <v>2</v>
      </c>
      <c r="AT39" s="328">
        <v>2</v>
      </c>
      <c r="AU39" s="328">
        <v>2</v>
      </c>
      <c r="AV39" s="328">
        <v>2</v>
      </c>
      <c r="AW39" s="328">
        <v>2</v>
      </c>
      <c r="AX39" s="199" t="s">
        <v>91</v>
      </c>
      <c r="AY39" s="200" t="s">
        <v>104</v>
      </c>
      <c r="AZ39" s="200" t="s">
        <v>104</v>
      </c>
      <c r="BA39" s="328">
        <v>2</v>
      </c>
      <c r="BB39" s="328">
        <v>2</v>
      </c>
      <c r="BC39" s="328">
        <v>2</v>
      </c>
      <c r="BD39" s="328">
        <v>2</v>
      </c>
      <c r="BE39" s="328">
        <v>2</v>
      </c>
      <c r="BF39" s="328">
        <v>2</v>
      </c>
      <c r="BG39" s="328">
        <v>2</v>
      </c>
      <c r="BH39" s="328">
        <v>2</v>
      </c>
      <c r="BI39" s="328">
        <v>2</v>
      </c>
      <c r="BJ39" s="328">
        <v>2</v>
      </c>
      <c r="BK39" s="328">
        <v>2</v>
      </c>
      <c r="BL39" s="328">
        <v>2</v>
      </c>
      <c r="BM39" s="328">
        <v>2</v>
      </c>
      <c r="BN39" s="328">
        <v>2</v>
      </c>
      <c r="BO39" s="328">
        <v>2</v>
      </c>
      <c r="BP39" s="328">
        <v>2</v>
      </c>
      <c r="BQ39" s="328">
        <v>2</v>
      </c>
      <c r="BR39" s="201" t="s">
        <v>308</v>
      </c>
      <c r="BS39" s="201" t="s">
        <v>402</v>
      </c>
      <c r="BT39" s="201" t="s">
        <v>401</v>
      </c>
      <c r="BU39" s="199" t="s">
        <v>91</v>
      </c>
      <c r="BV39" s="199" t="s">
        <v>91</v>
      </c>
      <c r="BW39" s="202" t="s">
        <v>309</v>
      </c>
      <c r="BX39" s="202" t="s">
        <v>309</v>
      </c>
      <c r="BY39" s="113" t="s">
        <v>104</v>
      </c>
      <c r="BZ39" s="113" t="s">
        <v>104</v>
      </c>
      <c r="CA39" s="113" t="s">
        <v>104</v>
      </c>
      <c r="CB39" s="113" t="s">
        <v>104</v>
      </c>
      <c r="CC39" s="113" t="s">
        <v>104</v>
      </c>
      <c r="CD39" s="113" t="s">
        <v>104</v>
      </c>
      <c r="CE39" s="113" t="s">
        <v>104</v>
      </c>
      <c r="CF39" s="113" t="s">
        <v>104</v>
      </c>
      <c r="CG39" s="113" t="s">
        <v>104</v>
      </c>
    </row>
    <row r="40" spans="1:85" s="84" customFormat="1" ht="13.5">
      <c r="A40" s="77" t="s">
        <v>66</v>
      </c>
      <c r="B40" s="93" t="s">
        <v>69</v>
      </c>
      <c r="C40" s="176" t="s">
        <v>450</v>
      </c>
      <c r="D40" s="177">
        <v>4</v>
      </c>
      <c r="E40" s="177"/>
      <c r="F40" s="177"/>
      <c r="G40" s="203">
        <f t="shared" si="13"/>
        <v>68</v>
      </c>
      <c r="H40" s="203">
        <f t="shared" si="13"/>
        <v>17</v>
      </c>
      <c r="I40" s="203">
        <f t="shared" si="13"/>
        <v>51</v>
      </c>
      <c r="J40" s="203">
        <f t="shared" si="13"/>
        <v>23</v>
      </c>
      <c r="K40" s="203">
        <f t="shared" si="13"/>
        <v>28</v>
      </c>
      <c r="L40" s="203">
        <f t="shared" si="13"/>
        <v>0</v>
      </c>
      <c r="M40" s="203">
        <f t="shared" si="13"/>
        <v>0</v>
      </c>
      <c r="N40" s="203">
        <f t="shared" si="13"/>
        <v>0</v>
      </c>
      <c r="O40" s="203">
        <f t="shared" si="13"/>
        <v>0</v>
      </c>
      <c r="P40" s="80">
        <v>0</v>
      </c>
      <c r="Q40" s="80"/>
      <c r="R40" s="80"/>
      <c r="S40" s="80"/>
      <c r="T40" s="80"/>
      <c r="U40" s="80"/>
      <c r="V40" s="80"/>
      <c r="W40" s="80"/>
      <c r="X40" s="96"/>
      <c r="Y40" s="80">
        <v>68</v>
      </c>
      <c r="Z40" s="80">
        <v>17</v>
      </c>
      <c r="AA40" s="183">
        <v>51</v>
      </c>
      <c r="AB40" s="80">
        <v>23</v>
      </c>
      <c r="AC40" s="80">
        <v>28</v>
      </c>
      <c r="AD40" s="80"/>
      <c r="AE40" s="80"/>
      <c r="AF40" s="80"/>
      <c r="AG40" s="96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199" t="s">
        <v>91</v>
      </c>
      <c r="AY40" s="200" t="s">
        <v>104</v>
      </c>
      <c r="AZ40" s="200" t="s">
        <v>104</v>
      </c>
      <c r="BA40" s="328">
        <v>3</v>
      </c>
      <c r="BB40" s="328">
        <v>3</v>
      </c>
      <c r="BC40" s="328">
        <v>3</v>
      </c>
      <c r="BD40" s="328">
        <v>3</v>
      </c>
      <c r="BE40" s="328">
        <v>3</v>
      </c>
      <c r="BF40" s="328">
        <v>3</v>
      </c>
      <c r="BG40" s="328">
        <v>3</v>
      </c>
      <c r="BH40" s="328">
        <v>3</v>
      </c>
      <c r="BI40" s="328">
        <v>3</v>
      </c>
      <c r="BJ40" s="328">
        <v>3</v>
      </c>
      <c r="BK40" s="328">
        <v>3</v>
      </c>
      <c r="BL40" s="328">
        <v>3</v>
      </c>
      <c r="BM40" s="328">
        <v>3</v>
      </c>
      <c r="BN40" s="328">
        <v>3</v>
      </c>
      <c r="BO40" s="328">
        <v>3</v>
      </c>
      <c r="BP40" s="328">
        <v>3</v>
      </c>
      <c r="BQ40" s="328">
        <v>3</v>
      </c>
      <c r="BR40" s="201" t="s">
        <v>308</v>
      </c>
      <c r="BS40" s="201" t="s">
        <v>402</v>
      </c>
      <c r="BT40" s="201" t="s">
        <v>401</v>
      </c>
      <c r="BU40" s="199" t="s">
        <v>91</v>
      </c>
      <c r="BV40" s="199" t="s">
        <v>91</v>
      </c>
      <c r="BW40" s="202" t="s">
        <v>309</v>
      </c>
      <c r="BX40" s="202" t="s">
        <v>309</v>
      </c>
      <c r="BY40" s="113" t="s">
        <v>104</v>
      </c>
      <c r="BZ40" s="113" t="s">
        <v>104</v>
      </c>
      <c r="CA40" s="113" t="s">
        <v>104</v>
      </c>
      <c r="CB40" s="113" t="s">
        <v>104</v>
      </c>
      <c r="CC40" s="113" t="s">
        <v>104</v>
      </c>
      <c r="CD40" s="113" t="s">
        <v>104</v>
      </c>
      <c r="CE40" s="113" t="s">
        <v>104</v>
      </c>
      <c r="CF40" s="113" t="s">
        <v>104</v>
      </c>
      <c r="CG40" s="113" t="s">
        <v>104</v>
      </c>
    </row>
    <row r="41" spans="1:85" s="84" customFormat="1" ht="13.5">
      <c r="A41" s="77" t="s">
        <v>67</v>
      </c>
      <c r="B41" s="143" t="s">
        <v>352</v>
      </c>
      <c r="C41" s="176" t="s">
        <v>452</v>
      </c>
      <c r="D41" s="177"/>
      <c r="E41" s="177">
        <v>3</v>
      </c>
      <c r="F41" s="177"/>
      <c r="G41" s="203">
        <f t="shared" si="13"/>
        <v>80</v>
      </c>
      <c r="H41" s="203">
        <f t="shared" si="13"/>
        <v>14</v>
      </c>
      <c r="I41" s="203">
        <f t="shared" si="13"/>
        <v>48</v>
      </c>
      <c r="J41" s="203">
        <f t="shared" si="13"/>
        <v>20</v>
      </c>
      <c r="K41" s="203">
        <f t="shared" si="13"/>
        <v>28</v>
      </c>
      <c r="L41" s="203">
        <f t="shared" si="13"/>
        <v>0</v>
      </c>
      <c r="M41" s="203">
        <f t="shared" si="13"/>
        <v>0</v>
      </c>
      <c r="N41" s="203">
        <f t="shared" si="13"/>
        <v>18</v>
      </c>
      <c r="O41" s="203">
        <f t="shared" si="13"/>
        <v>0</v>
      </c>
      <c r="P41" s="80">
        <v>80</v>
      </c>
      <c r="Q41" s="80">
        <v>14</v>
      </c>
      <c r="R41" s="184">
        <v>48</v>
      </c>
      <c r="S41" s="80">
        <v>20</v>
      </c>
      <c r="T41" s="80">
        <v>28</v>
      </c>
      <c r="U41" s="80"/>
      <c r="V41" s="80"/>
      <c r="W41" s="80">
        <v>18</v>
      </c>
      <c r="X41" s="96"/>
      <c r="Y41" s="80">
        <v>0</v>
      </c>
      <c r="Z41" s="80"/>
      <c r="AA41" s="80"/>
      <c r="AB41" s="80"/>
      <c r="AC41" s="80"/>
      <c r="AD41" s="80"/>
      <c r="AE41" s="80"/>
      <c r="AF41" s="80"/>
      <c r="AG41" s="96"/>
      <c r="AH41" s="328">
        <v>3</v>
      </c>
      <c r="AI41" s="328">
        <v>3</v>
      </c>
      <c r="AJ41" s="328">
        <v>3</v>
      </c>
      <c r="AK41" s="328">
        <v>3</v>
      </c>
      <c r="AL41" s="328">
        <v>3</v>
      </c>
      <c r="AM41" s="328">
        <v>3</v>
      </c>
      <c r="AN41" s="328">
        <v>3</v>
      </c>
      <c r="AO41" s="328">
        <v>3</v>
      </c>
      <c r="AP41" s="328">
        <v>3</v>
      </c>
      <c r="AQ41" s="328">
        <v>3</v>
      </c>
      <c r="AR41" s="328">
        <v>3</v>
      </c>
      <c r="AS41" s="328">
        <v>3</v>
      </c>
      <c r="AT41" s="328">
        <v>3</v>
      </c>
      <c r="AU41" s="328">
        <v>3</v>
      </c>
      <c r="AV41" s="328">
        <v>3</v>
      </c>
      <c r="AW41" s="328">
        <v>3</v>
      </c>
      <c r="AX41" s="199" t="s">
        <v>91</v>
      </c>
      <c r="AY41" s="200" t="s">
        <v>104</v>
      </c>
      <c r="AZ41" s="200" t="s">
        <v>104</v>
      </c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201" t="s">
        <v>308</v>
      </c>
      <c r="BS41" s="201" t="s">
        <v>402</v>
      </c>
      <c r="BT41" s="201" t="s">
        <v>401</v>
      </c>
      <c r="BU41" s="199" t="s">
        <v>91</v>
      </c>
      <c r="BV41" s="199" t="s">
        <v>91</v>
      </c>
      <c r="BW41" s="202" t="s">
        <v>309</v>
      </c>
      <c r="BX41" s="202" t="s">
        <v>309</v>
      </c>
      <c r="BY41" s="113" t="s">
        <v>104</v>
      </c>
      <c r="BZ41" s="113" t="s">
        <v>104</v>
      </c>
      <c r="CA41" s="113" t="s">
        <v>104</v>
      </c>
      <c r="CB41" s="113" t="s">
        <v>104</v>
      </c>
      <c r="CC41" s="113" t="s">
        <v>104</v>
      </c>
      <c r="CD41" s="113" t="s">
        <v>104</v>
      </c>
      <c r="CE41" s="113" t="s">
        <v>104</v>
      </c>
      <c r="CF41" s="113" t="s">
        <v>104</v>
      </c>
      <c r="CG41" s="113" t="s">
        <v>104</v>
      </c>
    </row>
    <row r="42" spans="1:85" s="84" customFormat="1" ht="31.5">
      <c r="A42" s="77" t="s">
        <v>68</v>
      </c>
      <c r="B42" s="143" t="s">
        <v>461</v>
      </c>
      <c r="C42" s="176" t="s">
        <v>449</v>
      </c>
      <c r="D42" s="177">
        <v>3</v>
      </c>
      <c r="E42" s="177"/>
      <c r="F42" s="177"/>
      <c r="G42" s="203">
        <f t="shared" si="13"/>
        <v>62</v>
      </c>
      <c r="H42" s="203">
        <f t="shared" si="13"/>
        <v>14</v>
      </c>
      <c r="I42" s="203">
        <f t="shared" si="13"/>
        <v>48</v>
      </c>
      <c r="J42" s="203">
        <f t="shared" si="13"/>
        <v>18</v>
      </c>
      <c r="K42" s="203">
        <f t="shared" si="13"/>
        <v>30</v>
      </c>
      <c r="L42" s="203">
        <f t="shared" si="13"/>
        <v>0</v>
      </c>
      <c r="M42" s="203">
        <f t="shared" si="13"/>
        <v>0</v>
      </c>
      <c r="N42" s="203">
        <f t="shared" si="13"/>
        <v>0</v>
      </c>
      <c r="O42" s="203">
        <f t="shared" si="13"/>
        <v>0</v>
      </c>
      <c r="P42" s="80">
        <v>62</v>
      </c>
      <c r="Q42" s="80">
        <v>14</v>
      </c>
      <c r="R42" s="183">
        <v>48</v>
      </c>
      <c r="S42" s="80">
        <v>18</v>
      </c>
      <c r="T42" s="80">
        <v>30</v>
      </c>
      <c r="U42" s="80"/>
      <c r="V42" s="80"/>
      <c r="W42" s="80"/>
      <c r="X42" s="96"/>
      <c r="Y42" s="80">
        <v>0</v>
      </c>
      <c r="Z42" s="80"/>
      <c r="AA42" s="80"/>
      <c r="AB42" s="80"/>
      <c r="AC42" s="80"/>
      <c r="AD42" s="80"/>
      <c r="AE42" s="80"/>
      <c r="AF42" s="80"/>
      <c r="AG42" s="96"/>
      <c r="AH42" s="328">
        <v>3</v>
      </c>
      <c r="AI42" s="328">
        <v>3</v>
      </c>
      <c r="AJ42" s="328">
        <v>3</v>
      </c>
      <c r="AK42" s="328">
        <v>3</v>
      </c>
      <c r="AL42" s="328">
        <v>3</v>
      </c>
      <c r="AM42" s="328">
        <v>3</v>
      </c>
      <c r="AN42" s="328">
        <v>3</v>
      </c>
      <c r="AO42" s="328">
        <v>3</v>
      </c>
      <c r="AP42" s="328">
        <v>3</v>
      </c>
      <c r="AQ42" s="328">
        <v>3</v>
      </c>
      <c r="AR42" s="328">
        <v>3</v>
      </c>
      <c r="AS42" s="328">
        <v>3</v>
      </c>
      <c r="AT42" s="328">
        <v>3</v>
      </c>
      <c r="AU42" s="328">
        <v>3</v>
      </c>
      <c r="AV42" s="328">
        <v>3</v>
      </c>
      <c r="AW42" s="328">
        <v>3</v>
      </c>
      <c r="AX42" s="199" t="s">
        <v>91</v>
      </c>
      <c r="AY42" s="200" t="s">
        <v>104</v>
      </c>
      <c r="AZ42" s="200" t="s">
        <v>104</v>
      </c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201" t="s">
        <v>308</v>
      </c>
      <c r="BS42" s="201" t="s">
        <v>402</v>
      </c>
      <c r="BT42" s="201" t="s">
        <v>401</v>
      </c>
      <c r="BU42" s="199" t="s">
        <v>91</v>
      </c>
      <c r="BV42" s="199" t="s">
        <v>91</v>
      </c>
      <c r="BW42" s="202" t="s">
        <v>309</v>
      </c>
      <c r="BX42" s="202" t="s">
        <v>309</v>
      </c>
      <c r="BY42" s="113" t="s">
        <v>104</v>
      </c>
      <c r="BZ42" s="113" t="s">
        <v>104</v>
      </c>
      <c r="CA42" s="113" t="s">
        <v>104</v>
      </c>
      <c r="CB42" s="113" t="s">
        <v>104</v>
      </c>
      <c r="CC42" s="113" t="s">
        <v>104</v>
      </c>
      <c r="CD42" s="113" t="s">
        <v>104</v>
      </c>
      <c r="CE42" s="113" t="s">
        <v>104</v>
      </c>
      <c r="CF42" s="113" t="s">
        <v>104</v>
      </c>
      <c r="CG42" s="113" t="s">
        <v>104</v>
      </c>
    </row>
    <row r="43" spans="1:85" s="84" customFormat="1" ht="38.25">
      <c r="A43" s="98" t="s">
        <v>73</v>
      </c>
      <c r="B43" s="78" t="s">
        <v>432</v>
      </c>
      <c r="C43" s="168" t="s">
        <v>450</v>
      </c>
      <c r="D43" s="190">
        <v>4</v>
      </c>
      <c r="E43" s="77"/>
      <c r="F43" s="77"/>
      <c r="G43" s="203">
        <f t="shared" si="13"/>
        <v>118</v>
      </c>
      <c r="H43" s="203">
        <f t="shared" si="13"/>
        <v>16</v>
      </c>
      <c r="I43" s="203">
        <f t="shared" si="13"/>
        <v>102</v>
      </c>
      <c r="J43" s="203">
        <f t="shared" si="13"/>
        <v>42</v>
      </c>
      <c r="K43" s="203">
        <f t="shared" si="13"/>
        <v>40</v>
      </c>
      <c r="L43" s="203">
        <f t="shared" si="13"/>
        <v>0</v>
      </c>
      <c r="M43" s="203">
        <f t="shared" si="13"/>
        <v>20</v>
      </c>
      <c r="N43" s="203">
        <f t="shared" si="13"/>
        <v>0</v>
      </c>
      <c r="O43" s="203">
        <f t="shared" si="13"/>
        <v>0</v>
      </c>
      <c r="P43" s="80">
        <v>0</v>
      </c>
      <c r="Q43" s="80"/>
      <c r="R43" s="80"/>
      <c r="S43" s="80"/>
      <c r="T43" s="80"/>
      <c r="U43" s="86"/>
      <c r="V43" s="86"/>
      <c r="W43" s="86"/>
      <c r="X43" s="97"/>
      <c r="Y43" s="80">
        <v>118</v>
      </c>
      <c r="Z43" s="80">
        <v>16</v>
      </c>
      <c r="AA43" s="183">
        <v>102</v>
      </c>
      <c r="AB43" s="80">
        <v>42</v>
      </c>
      <c r="AC43" s="80">
        <v>40</v>
      </c>
      <c r="AD43" s="86"/>
      <c r="AE43" s="86">
        <v>20</v>
      </c>
      <c r="AF43" s="86"/>
      <c r="AG43" s="97"/>
      <c r="AH43" s="112"/>
      <c r="AI43" s="112"/>
      <c r="AJ43" s="112"/>
      <c r="AK43" s="112"/>
      <c r="AL43" s="112"/>
      <c r="AM43" s="112"/>
      <c r="AN43" s="196"/>
      <c r="AO43" s="197"/>
      <c r="AP43" s="197"/>
      <c r="AQ43" s="198"/>
      <c r="AR43" s="112"/>
      <c r="AS43" s="112"/>
      <c r="AT43" s="112"/>
      <c r="AU43" s="112"/>
      <c r="AV43" s="112"/>
      <c r="AW43" s="113"/>
      <c r="AX43" s="199" t="s">
        <v>91</v>
      </c>
      <c r="AY43" s="200" t="s">
        <v>104</v>
      </c>
      <c r="AZ43" s="200" t="s">
        <v>104</v>
      </c>
      <c r="BA43" s="328">
        <v>6</v>
      </c>
      <c r="BB43" s="328">
        <v>6</v>
      </c>
      <c r="BC43" s="328">
        <v>6</v>
      </c>
      <c r="BD43" s="328">
        <v>6</v>
      </c>
      <c r="BE43" s="328">
        <v>6</v>
      </c>
      <c r="BF43" s="328">
        <v>6</v>
      </c>
      <c r="BG43" s="328">
        <v>6</v>
      </c>
      <c r="BH43" s="328">
        <v>6</v>
      </c>
      <c r="BI43" s="328">
        <v>6</v>
      </c>
      <c r="BJ43" s="328">
        <v>6</v>
      </c>
      <c r="BK43" s="328">
        <v>6</v>
      </c>
      <c r="BL43" s="328">
        <v>6</v>
      </c>
      <c r="BM43" s="328">
        <v>6</v>
      </c>
      <c r="BN43" s="328">
        <v>6</v>
      </c>
      <c r="BO43" s="328">
        <v>6</v>
      </c>
      <c r="BP43" s="328">
        <v>6</v>
      </c>
      <c r="BQ43" s="328">
        <v>6</v>
      </c>
      <c r="BR43" s="201" t="s">
        <v>308</v>
      </c>
      <c r="BS43" s="201" t="s">
        <v>402</v>
      </c>
      <c r="BT43" s="201" t="s">
        <v>401</v>
      </c>
      <c r="BU43" s="199" t="s">
        <v>91</v>
      </c>
      <c r="BV43" s="199" t="s">
        <v>91</v>
      </c>
      <c r="BW43" s="202" t="s">
        <v>309</v>
      </c>
      <c r="BX43" s="202" t="s">
        <v>309</v>
      </c>
      <c r="BY43" s="113" t="s">
        <v>104</v>
      </c>
      <c r="BZ43" s="113" t="s">
        <v>104</v>
      </c>
      <c r="CA43" s="113" t="s">
        <v>104</v>
      </c>
      <c r="CB43" s="113" t="s">
        <v>104</v>
      </c>
      <c r="CC43" s="113" t="s">
        <v>104</v>
      </c>
      <c r="CD43" s="113" t="s">
        <v>104</v>
      </c>
      <c r="CE43" s="113" t="s">
        <v>104</v>
      </c>
      <c r="CF43" s="113" t="s">
        <v>104</v>
      </c>
      <c r="CG43" s="113" t="s">
        <v>104</v>
      </c>
    </row>
    <row r="44" spans="1:85" s="84" customFormat="1" ht="13.5">
      <c r="A44" s="98" t="s">
        <v>140</v>
      </c>
      <c r="B44" s="78" t="s">
        <v>3</v>
      </c>
      <c r="C44" s="168" t="s">
        <v>92</v>
      </c>
      <c r="D44" s="190">
        <v>4</v>
      </c>
      <c r="E44" s="77"/>
      <c r="F44" s="77"/>
      <c r="G44" s="203">
        <f t="shared" si="13"/>
        <v>36</v>
      </c>
      <c r="H44" s="203">
        <f t="shared" si="13"/>
        <v>0</v>
      </c>
      <c r="I44" s="203">
        <f t="shared" si="13"/>
        <v>0</v>
      </c>
      <c r="J44" s="203">
        <f t="shared" si="13"/>
        <v>0</v>
      </c>
      <c r="K44" s="203">
        <f t="shared" si="13"/>
        <v>0</v>
      </c>
      <c r="L44" s="203">
        <f t="shared" si="13"/>
        <v>0</v>
      </c>
      <c r="M44" s="203">
        <f t="shared" si="13"/>
        <v>0</v>
      </c>
      <c r="N44" s="203">
        <f t="shared" si="13"/>
        <v>0</v>
      </c>
      <c r="O44" s="203">
        <f t="shared" si="13"/>
        <v>36</v>
      </c>
      <c r="P44" s="80">
        <v>0</v>
      </c>
      <c r="Q44" s="87"/>
      <c r="R44" s="80"/>
      <c r="S44" s="80"/>
      <c r="T44" s="80"/>
      <c r="U44" s="80"/>
      <c r="V44" s="80"/>
      <c r="W44" s="87"/>
      <c r="X44" s="144"/>
      <c r="Y44" s="80">
        <v>36</v>
      </c>
      <c r="Z44" s="87"/>
      <c r="AA44" s="80"/>
      <c r="AB44" s="80"/>
      <c r="AC44" s="80"/>
      <c r="AD44" s="80"/>
      <c r="AE44" s="80"/>
      <c r="AF44" s="87"/>
      <c r="AG44" s="144">
        <v>36</v>
      </c>
      <c r="AH44" s="112"/>
      <c r="AI44" s="112"/>
      <c r="AJ44" s="112"/>
      <c r="AK44" s="112"/>
      <c r="AL44" s="112"/>
      <c r="AM44" s="112"/>
      <c r="AN44" s="196"/>
      <c r="AO44" s="197"/>
      <c r="AP44" s="197"/>
      <c r="AQ44" s="198"/>
      <c r="AR44" s="112"/>
      <c r="AS44" s="112"/>
      <c r="AT44" s="112"/>
      <c r="AU44" s="112"/>
      <c r="AV44" s="112"/>
      <c r="AW44" s="113"/>
      <c r="AX44" s="199" t="s">
        <v>91</v>
      </c>
      <c r="AY44" s="200" t="s">
        <v>104</v>
      </c>
      <c r="AZ44" s="200" t="s">
        <v>104</v>
      </c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201">
        <v>36</v>
      </c>
      <c r="BS44" s="201" t="s">
        <v>402</v>
      </c>
      <c r="BT44" s="201" t="s">
        <v>401</v>
      </c>
      <c r="BU44" s="199" t="s">
        <v>91</v>
      </c>
      <c r="BV44" s="199" t="s">
        <v>91</v>
      </c>
      <c r="BW44" s="202" t="s">
        <v>309</v>
      </c>
      <c r="BX44" s="202" t="s">
        <v>309</v>
      </c>
      <c r="BY44" s="113" t="s">
        <v>104</v>
      </c>
      <c r="BZ44" s="113" t="s">
        <v>104</v>
      </c>
      <c r="CA44" s="113" t="s">
        <v>104</v>
      </c>
      <c r="CB44" s="113" t="s">
        <v>104</v>
      </c>
      <c r="CC44" s="113" t="s">
        <v>104</v>
      </c>
      <c r="CD44" s="113" t="s">
        <v>104</v>
      </c>
      <c r="CE44" s="113" t="s">
        <v>104</v>
      </c>
      <c r="CF44" s="113" t="s">
        <v>104</v>
      </c>
      <c r="CG44" s="113" t="s">
        <v>104</v>
      </c>
    </row>
    <row r="45" spans="1:85" s="84" customFormat="1" ht="25.5">
      <c r="A45" s="98" t="s">
        <v>93</v>
      </c>
      <c r="B45" s="93" t="s">
        <v>215</v>
      </c>
      <c r="C45" s="168" t="s">
        <v>92</v>
      </c>
      <c r="D45" s="190">
        <v>4</v>
      </c>
      <c r="E45" s="77"/>
      <c r="F45" s="77"/>
      <c r="G45" s="203">
        <f t="shared" si="13"/>
        <v>36</v>
      </c>
      <c r="H45" s="203">
        <f t="shared" si="13"/>
        <v>0</v>
      </c>
      <c r="I45" s="203">
        <f t="shared" si="13"/>
        <v>0</v>
      </c>
      <c r="J45" s="203">
        <f t="shared" si="13"/>
        <v>0</v>
      </c>
      <c r="K45" s="203">
        <f t="shared" si="13"/>
        <v>0</v>
      </c>
      <c r="L45" s="203">
        <f t="shared" si="13"/>
        <v>0</v>
      </c>
      <c r="M45" s="203">
        <f t="shared" si="13"/>
        <v>0</v>
      </c>
      <c r="N45" s="203">
        <f t="shared" si="13"/>
        <v>0</v>
      </c>
      <c r="O45" s="203">
        <f t="shared" si="13"/>
        <v>36</v>
      </c>
      <c r="P45" s="80">
        <v>0</v>
      </c>
      <c r="Q45" s="87"/>
      <c r="R45" s="80"/>
      <c r="S45" s="80"/>
      <c r="T45" s="80"/>
      <c r="U45" s="80"/>
      <c r="V45" s="80"/>
      <c r="W45" s="87"/>
      <c r="X45" s="144"/>
      <c r="Y45" s="80">
        <v>36</v>
      </c>
      <c r="Z45" s="88"/>
      <c r="AA45" s="80"/>
      <c r="AB45" s="80"/>
      <c r="AC45" s="80"/>
      <c r="AD45" s="80"/>
      <c r="AE45" s="80"/>
      <c r="AF45" s="88"/>
      <c r="AG45" s="145">
        <v>36</v>
      </c>
      <c r="AH45" s="112"/>
      <c r="AI45" s="112"/>
      <c r="AJ45" s="112"/>
      <c r="AK45" s="112"/>
      <c r="AL45" s="112"/>
      <c r="AM45" s="112"/>
      <c r="AN45" s="196"/>
      <c r="AO45" s="197"/>
      <c r="AP45" s="197"/>
      <c r="AQ45" s="198"/>
      <c r="AR45" s="112"/>
      <c r="AS45" s="112"/>
      <c r="AT45" s="112"/>
      <c r="AU45" s="112"/>
      <c r="AV45" s="112"/>
      <c r="AW45" s="113"/>
      <c r="AX45" s="199" t="s">
        <v>91</v>
      </c>
      <c r="AY45" s="200" t="s">
        <v>104</v>
      </c>
      <c r="AZ45" s="200" t="s">
        <v>104</v>
      </c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201" t="s">
        <v>308</v>
      </c>
      <c r="BS45" s="201" t="s">
        <v>402</v>
      </c>
      <c r="BT45" s="201" t="s">
        <v>401</v>
      </c>
      <c r="BU45" s="199" t="s">
        <v>91</v>
      </c>
      <c r="BV45" s="199" t="s">
        <v>91</v>
      </c>
      <c r="BW45" s="202">
        <v>36</v>
      </c>
      <c r="BX45" s="202" t="s">
        <v>309</v>
      </c>
      <c r="BY45" s="113" t="s">
        <v>104</v>
      </c>
      <c r="BZ45" s="113" t="s">
        <v>104</v>
      </c>
      <c r="CA45" s="113" t="s">
        <v>104</v>
      </c>
      <c r="CB45" s="113" t="s">
        <v>104</v>
      </c>
      <c r="CC45" s="113" t="s">
        <v>104</v>
      </c>
      <c r="CD45" s="113" t="s">
        <v>104</v>
      </c>
      <c r="CE45" s="113" t="s">
        <v>104</v>
      </c>
      <c r="CF45" s="113" t="s">
        <v>104</v>
      </c>
      <c r="CG45" s="113" t="s">
        <v>104</v>
      </c>
    </row>
    <row r="46" spans="1:85" s="84" customFormat="1" ht="25.5">
      <c r="A46" s="98" t="s">
        <v>356</v>
      </c>
      <c r="B46" s="93" t="s">
        <v>357</v>
      </c>
      <c r="C46" s="168" t="s">
        <v>453</v>
      </c>
      <c r="D46" s="190"/>
      <c r="E46" s="77"/>
      <c r="F46" s="77">
        <v>4</v>
      </c>
      <c r="G46" s="203">
        <f t="shared" si="13"/>
        <v>18</v>
      </c>
      <c r="H46" s="203">
        <f t="shared" si="13"/>
        <v>0</v>
      </c>
      <c r="I46" s="203">
        <f t="shared" si="13"/>
        <v>0</v>
      </c>
      <c r="J46" s="203">
        <f t="shared" si="13"/>
        <v>0</v>
      </c>
      <c r="K46" s="203">
        <f t="shared" si="13"/>
        <v>0</v>
      </c>
      <c r="L46" s="203">
        <f t="shared" si="13"/>
        <v>0</v>
      </c>
      <c r="M46" s="203">
        <f t="shared" si="13"/>
        <v>0</v>
      </c>
      <c r="N46" s="203">
        <f t="shared" si="13"/>
        <v>18</v>
      </c>
      <c r="O46" s="203">
        <f t="shared" si="13"/>
        <v>0</v>
      </c>
      <c r="P46" s="80">
        <v>0</v>
      </c>
      <c r="Q46" s="88"/>
      <c r="R46" s="80"/>
      <c r="S46" s="80"/>
      <c r="T46" s="80"/>
      <c r="U46" s="80"/>
      <c r="V46" s="80"/>
      <c r="W46" s="88"/>
      <c r="X46" s="145"/>
      <c r="Y46" s="80">
        <v>18</v>
      </c>
      <c r="Z46" s="88"/>
      <c r="AA46" s="80"/>
      <c r="AB46" s="80"/>
      <c r="AC46" s="80"/>
      <c r="AD46" s="80"/>
      <c r="AE46" s="80"/>
      <c r="AF46" s="88">
        <v>18</v>
      </c>
      <c r="AG46" s="145"/>
      <c r="AH46" s="112"/>
      <c r="AI46" s="112"/>
      <c r="AJ46" s="112"/>
      <c r="AK46" s="112"/>
      <c r="AL46" s="112"/>
      <c r="AM46" s="112"/>
      <c r="AN46" s="196"/>
      <c r="AO46" s="197"/>
      <c r="AP46" s="197"/>
      <c r="AQ46" s="198"/>
      <c r="AR46" s="112"/>
      <c r="AS46" s="112"/>
      <c r="AT46" s="112"/>
      <c r="AU46" s="112"/>
      <c r="AV46" s="112"/>
      <c r="AW46" s="113"/>
      <c r="AX46" s="199" t="s">
        <v>91</v>
      </c>
      <c r="AY46" s="200" t="s">
        <v>104</v>
      </c>
      <c r="AZ46" s="200" t="s">
        <v>104</v>
      </c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201" t="s">
        <v>308</v>
      </c>
      <c r="BS46" s="201" t="s">
        <v>402</v>
      </c>
      <c r="BT46" s="201" t="s">
        <v>401</v>
      </c>
      <c r="BU46" s="199" t="s">
        <v>91</v>
      </c>
      <c r="BV46" s="199" t="s">
        <v>91</v>
      </c>
      <c r="BW46" s="202" t="s">
        <v>309</v>
      </c>
      <c r="BX46" s="202" t="s">
        <v>309</v>
      </c>
      <c r="BY46" s="113" t="s">
        <v>104</v>
      </c>
      <c r="BZ46" s="113" t="s">
        <v>104</v>
      </c>
      <c r="CA46" s="113" t="s">
        <v>104</v>
      </c>
      <c r="CB46" s="113" t="s">
        <v>104</v>
      </c>
      <c r="CC46" s="113" t="s">
        <v>104</v>
      </c>
      <c r="CD46" s="113" t="s">
        <v>104</v>
      </c>
      <c r="CE46" s="113" t="s">
        <v>104</v>
      </c>
      <c r="CF46" s="113" t="s">
        <v>104</v>
      </c>
      <c r="CG46" s="113" t="s">
        <v>104</v>
      </c>
    </row>
    <row r="47" spans="1:85" s="84" customFormat="1" ht="51">
      <c r="A47" s="98" t="s">
        <v>75</v>
      </c>
      <c r="B47" s="78" t="s">
        <v>433</v>
      </c>
      <c r="C47" s="168" t="s">
        <v>454</v>
      </c>
      <c r="D47" s="190"/>
      <c r="E47" s="77"/>
      <c r="F47" s="77"/>
      <c r="G47" s="203">
        <f t="shared" si="13"/>
        <v>102</v>
      </c>
      <c r="H47" s="203">
        <f t="shared" si="13"/>
        <v>17</v>
      </c>
      <c r="I47" s="203">
        <f t="shared" si="13"/>
        <v>85</v>
      </c>
      <c r="J47" s="203">
        <f t="shared" si="13"/>
        <v>49</v>
      </c>
      <c r="K47" s="203">
        <f t="shared" si="13"/>
        <v>36</v>
      </c>
      <c r="L47" s="203">
        <f t="shared" si="13"/>
        <v>0</v>
      </c>
      <c r="M47" s="203">
        <f t="shared" si="13"/>
        <v>0</v>
      </c>
      <c r="N47" s="203">
        <f t="shared" si="13"/>
        <v>0</v>
      </c>
      <c r="O47" s="203">
        <f t="shared" si="13"/>
        <v>0</v>
      </c>
      <c r="P47" s="80"/>
      <c r="Q47" s="80"/>
      <c r="R47" s="80"/>
      <c r="S47" s="80"/>
      <c r="T47" s="80"/>
      <c r="U47" s="80"/>
      <c r="V47" s="80"/>
      <c r="W47" s="80"/>
      <c r="X47" s="96"/>
      <c r="Y47" s="80">
        <v>102</v>
      </c>
      <c r="Z47" s="80">
        <v>17</v>
      </c>
      <c r="AA47" s="80">
        <v>85</v>
      </c>
      <c r="AB47" s="80">
        <v>49</v>
      </c>
      <c r="AC47" s="80">
        <v>36</v>
      </c>
      <c r="AD47" s="80"/>
      <c r="AE47" s="80"/>
      <c r="AF47" s="80"/>
      <c r="AG47" s="96"/>
      <c r="AH47" s="112"/>
      <c r="AI47" s="112"/>
      <c r="AJ47" s="112"/>
      <c r="AK47" s="112"/>
      <c r="AL47" s="112"/>
      <c r="AM47" s="112"/>
      <c r="AN47" s="196"/>
      <c r="AO47" s="197"/>
      <c r="AP47" s="197"/>
      <c r="AQ47" s="198"/>
      <c r="AR47" s="112"/>
      <c r="AS47" s="112"/>
      <c r="AT47" s="112"/>
      <c r="AU47" s="112"/>
      <c r="AV47" s="112"/>
      <c r="AW47" s="113"/>
      <c r="AX47" s="199" t="s">
        <v>91</v>
      </c>
      <c r="AY47" s="200" t="s">
        <v>104</v>
      </c>
      <c r="AZ47" s="200" t="s">
        <v>104</v>
      </c>
      <c r="BA47" s="328">
        <v>5</v>
      </c>
      <c r="BB47" s="328">
        <v>5</v>
      </c>
      <c r="BC47" s="328">
        <v>5</v>
      </c>
      <c r="BD47" s="328">
        <v>5</v>
      </c>
      <c r="BE47" s="328">
        <v>5</v>
      </c>
      <c r="BF47" s="328">
        <v>5</v>
      </c>
      <c r="BG47" s="328">
        <v>5</v>
      </c>
      <c r="BH47" s="328">
        <v>5</v>
      </c>
      <c r="BI47" s="328">
        <v>5</v>
      </c>
      <c r="BJ47" s="328">
        <v>5</v>
      </c>
      <c r="BK47" s="328">
        <v>5</v>
      </c>
      <c r="BL47" s="328">
        <v>5</v>
      </c>
      <c r="BM47" s="328">
        <v>5</v>
      </c>
      <c r="BN47" s="328">
        <v>5</v>
      </c>
      <c r="BO47" s="328">
        <v>5</v>
      </c>
      <c r="BP47" s="328">
        <v>5</v>
      </c>
      <c r="BQ47" s="328">
        <v>5</v>
      </c>
      <c r="BR47" s="201" t="s">
        <v>308</v>
      </c>
      <c r="BS47" s="201" t="s">
        <v>402</v>
      </c>
      <c r="BT47" s="201" t="s">
        <v>401</v>
      </c>
      <c r="BU47" s="199" t="s">
        <v>91</v>
      </c>
      <c r="BV47" s="199" t="s">
        <v>91</v>
      </c>
      <c r="BW47" s="202" t="s">
        <v>309</v>
      </c>
      <c r="BX47" s="202" t="s">
        <v>309</v>
      </c>
      <c r="BY47" s="113" t="s">
        <v>104</v>
      </c>
      <c r="BZ47" s="113" t="s">
        <v>104</v>
      </c>
      <c r="CA47" s="113" t="s">
        <v>104</v>
      </c>
      <c r="CB47" s="113" t="s">
        <v>104</v>
      </c>
      <c r="CC47" s="113" t="s">
        <v>104</v>
      </c>
      <c r="CD47" s="113" t="s">
        <v>104</v>
      </c>
      <c r="CE47" s="113" t="s">
        <v>104</v>
      </c>
      <c r="CF47" s="113" t="s">
        <v>104</v>
      </c>
      <c r="CG47" s="113" t="s">
        <v>104</v>
      </c>
    </row>
    <row r="48" spans="1:85" s="84" customFormat="1" ht="38.25">
      <c r="A48" s="98" t="s">
        <v>320</v>
      </c>
      <c r="B48" s="78" t="s">
        <v>358</v>
      </c>
      <c r="C48" s="168" t="s">
        <v>454</v>
      </c>
      <c r="D48" s="190"/>
      <c r="E48" s="77"/>
      <c r="F48" s="77"/>
      <c r="G48" s="203">
        <f t="shared" si="13"/>
        <v>67</v>
      </c>
      <c r="H48" s="203">
        <f t="shared" si="13"/>
        <v>16</v>
      </c>
      <c r="I48" s="203">
        <f t="shared" si="13"/>
        <v>51</v>
      </c>
      <c r="J48" s="203">
        <f t="shared" si="13"/>
        <v>29</v>
      </c>
      <c r="K48" s="203">
        <f t="shared" si="13"/>
        <v>22</v>
      </c>
      <c r="L48" s="203">
        <f t="shared" si="13"/>
        <v>0</v>
      </c>
      <c r="M48" s="203">
        <f t="shared" si="13"/>
        <v>0</v>
      </c>
      <c r="N48" s="203">
        <f t="shared" si="13"/>
        <v>0</v>
      </c>
      <c r="O48" s="203">
        <f t="shared" si="13"/>
        <v>0</v>
      </c>
      <c r="P48" s="80"/>
      <c r="Q48" s="80"/>
      <c r="R48" s="80"/>
      <c r="S48" s="80"/>
      <c r="T48" s="80"/>
      <c r="U48" s="80"/>
      <c r="V48" s="80"/>
      <c r="W48" s="80"/>
      <c r="X48" s="96"/>
      <c r="Y48" s="80">
        <v>67</v>
      </c>
      <c r="Z48" s="80">
        <v>16</v>
      </c>
      <c r="AA48" s="80">
        <v>51</v>
      </c>
      <c r="AB48" s="80">
        <v>29</v>
      </c>
      <c r="AC48" s="80">
        <v>22</v>
      </c>
      <c r="AD48" s="80"/>
      <c r="AE48" s="80"/>
      <c r="AF48" s="80"/>
      <c r="AG48" s="96"/>
      <c r="AH48" s="112"/>
      <c r="AI48" s="112"/>
      <c r="AJ48" s="112"/>
      <c r="AK48" s="112"/>
      <c r="AL48" s="112"/>
      <c r="AM48" s="112"/>
      <c r="AN48" s="196"/>
      <c r="AO48" s="197"/>
      <c r="AP48" s="197"/>
      <c r="AQ48" s="198"/>
      <c r="AR48" s="112"/>
      <c r="AS48" s="112"/>
      <c r="AT48" s="112"/>
      <c r="AU48" s="112"/>
      <c r="AV48" s="112"/>
      <c r="AW48" s="113"/>
      <c r="AX48" s="199" t="s">
        <v>91</v>
      </c>
      <c r="AY48" s="200" t="s">
        <v>104</v>
      </c>
      <c r="AZ48" s="200" t="s">
        <v>104</v>
      </c>
      <c r="BA48" s="328">
        <v>3</v>
      </c>
      <c r="BB48" s="328">
        <v>3</v>
      </c>
      <c r="BC48" s="328">
        <v>3</v>
      </c>
      <c r="BD48" s="328">
        <v>3</v>
      </c>
      <c r="BE48" s="328">
        <v>3</v>
      </c>
      <c r="BF48" s="328">
        <v>3</v>
      </c>
      <c r="BG48" s="328">
        <v>3</v>
      </c>
      <c r="BH48" s="328">
        <v>3</v>
      </c>
      <c r="BI48" s="328">
        <v>3</v>
      </c>
      <c r="BJ48" s="328">
        <v>3</v>
      </c>
      <c r="BK48" s="328">
        <v>3</v>
      </c>
      <c r="BL48" s="328">
        <v>3</v>
      </c>
      <c r="BM48" s="328">
        <v>3</v>
      </c>
      <c r="BN48" s="328">
        <v>3</v>
      </c>
      <c r="BO48" s="328">
        <v>3</v>
      </c>
      <c r="BP48" s="328">
        <v>3</v>
      </c>
      <c r="BQ48" s="328">
        <v>3</v>
      </c>
      <c r="BR48" s="201" t="s">
        <v>308</v>
      </c>
      <c r="BS48" s="201" t="s">
        <v>402</v>
      </c>
      <c r="BT48" s="201" t="s">
        <v>401</v>
      </c>
      <c r="BU48" s="199" t="s">
        <v>91</v>
      </c>
      <c r="BV48" s="199" t="s">
        <v>91</v>
      </c>
      <c r="BW48" s="202" t="s">
        <v>309</v>
      </c>
      <c r="BX48" s="202" t="s">
        <v>309</v>
      </c>
      <c r="BY48" s="113" t="s">
        <v>104</v>
      </c>
      <c r="BZ48" s="113" t="s">
        <v>104</v>
      </c>
      <c r="CA48" s="113" t="s">
        <v>104</v>
      </c>
      <c r="CB48" s="113" t="s">
        <v>104</v>
      </c>
      <c r="CC48" s="113" t="s">
        <v>104</v>
      </c>
      <c r="CD48" s="113" t="s">
        <v>104</v>
      </c>
      <c r="CE48" s="113" t="s">
        <v>104</v>
      </c>
      <c r="CF48" s="113" t="s">
        <v>104</v>
      </c>
      <c r="CG48" s="113" t="s">
        <v>104</v>
      </c>
    </row>
    <row r="49" spans="1:85" s="84" customFormat="1" ht="13.5">
      <c r="A49" s="98" t="s">
        <v>141</v>
      </c>
      <c r="B49" s="78" t="s">
        <v>268</v>
      </c>
      <c r="C49" s="168" t="s">
        <v>92</v>
      </c>
      <c r="D49" s="190">
        <v>4</v>
      </c>
      <c r="E49" s="77"/>
      <c r="F49" s="77"/>
      <c r="G49" s="203">
        <f t="shared" si="13"/>
        <v>36</v>
      </c>
      <c r="H49" s="203">
        <f t="shared" si="13"/>
        <v>0</v>
      </c>
      <c r="I49" s="203">
        <f t="shared" si="13"/>
        <v>0</v>
      </c>
      <c r="J49" s="203">
        <f t="shared" si="13"/>
        <v>0</v>
      </c>
      <c r="K49" s="203">
        <f t="shared" si="13"/>
        <v>0</v>
      </c>
      <c r="L49" s="203">
        <f t="shared" si="13"/>
        <v>0</v>
      </c>
      <c r="M49" s="203">
        <f t="shared" si="13"/>
        <v>0</v>
      </c>
      <c r="N49" s="203">
        <f t="shared" si="13"/>
        <v>0</v>
      </c>
      <c r="O49" s="203">
        <f t="shared" si="13"/>
        <v>36</v>
      </c>
      <c r="P49" s="87"/>
      <c r="Q49" s="87"/>
      <c r="R49" s="80"/>
      <c r="S49" s="80"/>
      <c r="T49" s="80"/>
      <c r="U49" s="80"/>
      <c r="V49" s="80"/>
      <c r="W49" s="87"/>
      <c r="X49" s="144"/>
      <c r="Y49" s="80">
        <v>36</v>
      </c>
      <c r="Z49" s="87"/>
      <c r="AA49" s="80"/>
      <c r="AB49" s="80"/>
      <c r="AC49" s="80"/>
      <c r="AD49" s="80"/>
      <c r="AE49" s="80"/>
      <c r="AF49" s="80"/>
      <c r="AG49" s="96">
        <v>36</v>
      </c>
      <c r="AH49" s="112"/>
      <c r="AI49" s="112"/>
      <c r="AJ49" s="112"/>
      <c r="AK49" s="112"/>
      <c r="AL49" s="112"/>
      <c r="AM49" s="112"/>
      <c r="AN49" s="196"/>
      <c r="AO49" s="197"/>
      <c r="AP49" s="197"/>
      <c r="AQ49" s="198"/>
      <c r="AR49" s="112"/>
      <c r="AS49" s="112"/>
      <c r="AT49" s="112"/>
      <c r="AU49" s="112"/>
      <c r="AV49" s="112"/>
      <c r="AW49" s="113"/>
      <c r="AX49" s="199" t="s">
        <v>91</v>
      </c>
      <c r="AY49" s="200" t="s">
        <v>104</v>
      </c>
      <c r="AZ49" s="200" t="s">
        <v>104</v>
      </c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201" t="s">
        <v>308</v>
      </c>
      <c r="BS49" s="201">
        <v>36</v>
      </c>
      <c r="BT49" s="201" t="s">
        <v>401</v>
      </c>
      <c r="BU49" s="199" t="s">
        <v>91</v>
      </c>
      <c r="BV49" s="199" t="s">
        <v>91</v>
      </c>
      <c r="BW49" s="202" t="s">
        <v>309</v>
      </c>
      <c r="BX49" s="202" t="s">
        <v>309</v>
      </c>
      <c r="BY49" s="113" t="s">
        <v>104</v>
      </c>
      <c r="BZ49" s="113" t="s">
        <v>104</v>
      </c>
      <c r="CA49" s="113" t="s">
        <v>104</v>
      </c>
      <c r="CB49" s="113" t="s">
        <v>104</v>
      </c>
      <c r="CC49" s="113" t="s">
        <v>104</v>
      </c>
      <c r="CD49" s="113" t="s">
        <v>104</v>
      </c>
      <c r="CE49" s="113" t="s">
        <v>104</v>
      </c>
      <c r="CF49" s="113" t="s">
        <v>104</v>
      </c>
      <c r="CG49" s="113" t="s">
        <v>104</v>
      </c>
    </row>
    <row r="50" spans="1:85" s="84" customFormat="1" ht="25.5">
      <c r="A50" s="98" t="s">
        <v>94</v>
      </c>
      <c r="B50" s="93" t="s">
        <v>215</v>
      </c>
      <c r="C50" s="168" t="s">
        <v>92</v>
      </c>
      <c r="D50" s="190">
        <v>4</v>
      </c>
      <c r="E50" s="77"/>
      <c r="F50" s="77"/>
      <c r="G50" s="203">
        <f t="shared" si="13"/>
        <v>36</v>
      </c>
      <c r="H50" s="203">
        <f t="shared" si="13"/>
        <v>0</v>
      </c>
      <c r="I50" s="203">
        <f t="shared" si="13"/>
        <v>0</v>
      </c>
      <c r="J50" s="203">
        <f t="shared" si="13"/>
        <v>0</v>
      </c>
      <c r="K50" s="203">
        <f t="shared" si="13"/>
        <v>0</v>
      </c>
      <c r="L50" s="203">
        <f t="shared" si="13"/>
        <v>0</v>
      </c>
      <c r="M50" s="203">
        <f t="shared" si="13"/>
        <v>0</v>
      </c>
      <c r="N50" s="203">
        <f t="shared" si="13"/>
        <v>0</v>
      </c>
      <c r="O50" s="203">
        <f t="shared" si="13"/>
        <v>36</v>
      </c>
      <c r="P50" s="87"/>
      <c r="Q50" s="87"/>
      <c r="R50" s="80"/>
      <c r="S50" s="80"/>
      <c r="T50" s="80"/>
      <c r="U50" s="80"/>
      <c r="V50" s="80"/>
      <c r="W50" s="87"/>
      <c r="X50" s="144"/>
      <c r="Y50" s="80">
        <v>36</v>
      </c>
      <c r="Z50" s="80"/>
      <c r="AA50" s="80"/>
      <c r="AB50" s="80"/>
      <c r="AC50" s="80"/>
      <c r="AD50" s="80"/>
      <c r="AE50" s="80"/>
      <c r="AF50" s="80"/>
      <c r="AG50" s="96">
        <v>36</v>
      </c>
      <c r="AH50" s="112"/>
      <c r="AI50" s="112"/>
      <c r="AJ50" s="112"/>
      <c r="AK50" s="112"/>
      <c r="AL50" s="112"/>
      <c r="AM50" s="112"/>
      <c r="AN50" s="196"/>
      <c r="AO50" s="197"/>
      <c r="AP50" s="197"/>
      <c r="AQ50" s="198"/>
      <c r="AR50" s="112"/>
      <c r="AS50" s="112"/>
      <c r="AT50" s="112"/>
      <c r="AU50" s="112"/>
      <c r="AV50" s="112"/>
      <c r="AW50" s="113"/>
      <c r="AX50" s="199" t="s">
        <v>91</v>
      </c>
      <c r="AY50" s="200" t="s">
        <v>104</v>
      </c>
      <c r="AZ50" s="200" t="s">
        <v>104</v>
      </c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201" t="s">
        <v>308</v>
      </c>
      <c r="BS50" s="201" t="s">
        <v>402</v>
      </c>
      <c r="BT50" s="201" t="s">
        <v>401</v>
      </c>
      <c r="BU50" s="199" t="s">
        <v>91</v>
      </c>
      <c r="BV50" s="199" t="s">
        <v>91</v>
      </c>
      <c r="BW50" s="202" t="s">
        <v>309</v>
      </c>
      <c r="BX50" s="202">
        <v>36</v>
      </c>
      <c r="BY50" s="113" t="s">
        <v>104</v>
      </c>
      <c r="BZ50" s="113" t="s">
        <v>104</v>
      </c>
      <c r="CA50" s="113" t="s">
        <v>104</v>
      </c>
      <c r="CB50" s="113" t="s">
        <v>104</v>
      </c>
      <c r="CC50" s="113" t="s">
        <v>104</v>
      </c>
      <c r="CD50" s="113" t="s">
        <v>104</v>
      </c>
      <c r="CE50" s="113" t="s">
        <v>104</v>
      </c>
      <c r="CF50" s="113" t="s">
        <v>104</v>
      </c>
      <c r="CG50" s="113" t="s">
        <v>104</v>
      </c>
    </row>
    <row r="51" spans="1:85" s="84" customFormat="1" ht="25.5">
      <c r="A51" s="98" t="s">
        <v>359</v>
      </c>
      <c r="B51" s="93" t="s">
        <v>357</v>
      </c>
      <c r="C51" s="168" t="s">
        <v>453</v>
      </c>
      <c r="D51" s="190"/>
      <c r="E51" s="77"/>
      <c r="F51" s="77">
        <v>4</v>
      </c>
      <c r="G51" s="203">
        <f t="shared" si="13"/>
        <v>18</v>
      </c>
      <c r="H51" s="203">
        <f t="shared" si="13"/>
        <v>0</v>
      </c>
      <c r="I51" s="203">
        <f t="shared" si="13"/>
        <v>0</v>
      </c>
      <c r="J51" s="203">
        <f t="shared" si="13"/>
        <v>0</v>
      </c>
      <c r="K51" s="203">
        <f t="shared" si="13"/>
        <v>0</v>
      </c>
      <c r="L51" s="203">
        <f t="shared" si="13"/>
        <v>0</v>
      </c>
      <c r="M51" s="203">
        <f t="shared" si="13"/>
        <v>0</v>
      </c>
      <c r="N51" s="203">
        <f t="shared" si="13"/>
        <v>18</v>
      </c>
      <c r="O51" s="203">
        <f t="shared" si="13"/>
        <v>0</v>
      </c>
      <c r="P51" s="88"/>
      <c r="Q51" s="88"/>
      <c r="R51" s="80"/>
      <c r="S51" s="80"/>
      <c r="T51" s="80"/>
      <c r="U51" s="80"/>
      <c r="V51" s="80"/>
      <c r="W51" s="88"/>
      <c r="X51" s="145"/>
      <c r="Y51" s="80">
        <v>18</v>
      </c>
      <c r="Z51" s="88"/>
      <c r="AA51" s="80"/>
      <c r="AB51" s="80"/>
      <c r="AC51" s="80"/>
      <c r="AD51" s="80"/>
      <c r="AE51" s="80"/>
      <c r="AF51" s="88">
        <v>18</v>
      </c>
      <c r="AG51" s="145"/>
      <c r="AH51" s="112"/>
      <c r="AI51" s="112"/>
      <c r="AJ51" s="112"/>
      <c r="AK51" s="112"/>
      <c r="AL51" s="112"/>
      <c r="AM51" s="112"/>
      <c r="AN51" s="196"/>
      <c r="AO51" s="197"/>
      <c r="AP51" s="197"/>
      <c r="AQ51" s="198"/>
      <c r="AR51" s="112"/>
      <c r="AS51" s="112"/>
      <c r="AT51" s="112"/>
      <c r="AU51" s="112"/>
      <c r="AV51" s="112"/>
      <c r="AW51" s="113"/>
      <c r="AX51" s="199" t="s">
        <v>91</v>
      </c>
      <c r="AY51" s="200" t="s">
        <v>104</v>
      </c>
      <c r="AZ51" s="200" t="s">
        <v>104</v>
      </c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201" t="s">
        <v>308</v>
      </c>
      <c r="BS51" s="201" t="s">
        <v>402</v>
      </c>
      <c r="BT51" s="201" t="s">
        <v>401</v>
      </c>
      <c r="BU51" s="199" t="s">
        <v>91</v>
      </c>
      <c r="BV51" s="199" t="s">
        <v>91</v>
      </c>
      <c r="BW51" s="202" t="s">
        <v>309</v>
      </c>
      <c r="BX51" s="202" t="s">
        <v>309</v>
      </c>
      <c r="BY51" s="113" t="s">
        <v>104</v>
      </c>
      <c r="BZ51" s="113" t="s">
        <v>104</v>
      </c>
      <c r="CA51" s="113" t="s">
        <v>104</v>
      </c>
      <c r="CB51" s="113" t="s">
        <v>104</v>
      </c>
      <c r="CC51" s="113" t="s">
        <v>104</v>
      </c>
      <c r="CD51" s="113" t="s">
        <v>104</v>
      </c>
      <c r="CE51" s="113" t="s">
        <v>104</v>
      </c>
      <c r="CF51" s="113" t="s">
        <v>104</v>
      </c>
      <c r="CG51" s="113" t="s">
        <v>104</v>
      </c>
    </row>
    <row r="52" spans="1:85" s="84" customFormat="1" ht="25.5">
      <c r="A52" s="98" t="s">
        <v>342</v>
      </c>
      <c r="B52" s="78" t="s">
        <v>366</v>
      </c>
      <c r="C52" s="168" t="s">
        <v>454</v>
      </c>
      <c r="D52" s="190"/>
      <c r="E52" s="77"/>
      <c r="F52" s="77"/>
      <c r="G52" s="203">
        <f t="shared" si="13"/>
        <v>66</v>
      </c>
      <c r="H52" s="203">
        <f t="shared" si="13"/>
        <v>15</v>
      </c>
      <c r="I52" s="203">
        <f t="shared" si="13"/>
        <v>51</v>
      </c>
      <c r="J52" s="203">
        <f t="shared" si="13"/>
        <v>51</v>
      </c>
      <c r="K52" s="203">
        <f t="shared" si="13"/>
        <v>0</v>
      </c>
      <c r="L52" s="203">
        <f t="shared" si="13"/>
        <v>0</v>
      </c>
      <c r="M52" s="203">
        <f t="shared" si="13"/>
        <v>0</v>
      </c>
      <c r="N52" s="203">
        <f t="shared" si="13"/>
        <v>0</v>
      </c>
      <c r="O52" s="203">
        <f t="shared" si="13"/>
        <v>0</v>
      </c>
      <c r="P52" s="80"/>
      <c r="Q52" s="80"/>
      <c r="R52" s="80"/>
      <c r="S52" s="80"/>
      <c r="T52" s="80"/>
      <c r="U52" s="80"/>
      <c r="V52" s="80"/>
      <c r="W52" s="80"/>
      <c r="X52" s="96"/>
      <c r="Y52" s="80">
        <v>66</v>
      </c>
      <c r="Z52" s="80">
        <v>15</v>
      </c>
      <c r="AA52" s="80">
        <v>51</v>
      </c>
      <c r="AB52" s="80">
        <v>51</v>
      </c>
      <c r="AC52" s="80"/>
      <c r="AD52" s="80"/>
      <c r="AE52" s="80"/>
      <c r="AF52" s="80"/>
      <c r="AG52" s="96"/>
      <c r="AH52" s="112"/>
      <c r="AI52" s="112"/>
      <c r="AJ52" s="112"/>
      <c r="AK52" s="112"/>
      <c r="AL52" s="112"/>
      <c r="AM52" s="112"/>
      <c r="AN52" s="196"/>
      <c r="AO52" s="197"/>
      <c r="AP52" s="197"/>
      <c r="AQ52" s="198"/>
      <c r="AR52" s="112"/>
      <c r="AS52" s="112"/>
      <c r="AT52" s="112"/>
      <c r="AU52" s="112"/>
      <c r="AV52" s="112"/>
      <c r="AW52" s="113"/>
      <c r="AX52" s="199" t="s">
        <v>91</v>
      </c>
      <c r="AY52" s="200" t="s">
        <v>104</v>
      </c>
      <c r="AZ52" s="200" t="s">
        <v>104</v>
      </c>
      <c r="BA52" s="328">
        <v>3</v>
      </c>
      <c r="BB52" s="328">
        <v>3</v>
      </c>
      <c r="BC52" s="328">
        <v>3</v>
      </c>
      <c r="BD52" s="328">
        <v>3</v>
      </c>
      <c r="BE52" s="328">
        <v>3</v>
      </c>
      <c r="BF52" s="328">
        <v>3</v>
      </c>
      <c r="BG52" s="328">
        <v>3</v>
      </c>
      <c r="BH52" s="328">
        <v>3</v>
      </c>
      <c r="BI52" s="328">
        <v>3</v>
      </c>
      <c r="BJ52" s="328">
        <v>3</v>
      </c>
      <c r="BK52" s="328">
        <v>3</v>
      </c>
      <c r="BL52" s="328">
        <v>3</v>
      </c>
      <c r="BM52" s="328">
        <v>3</v>
      </c>
      <c r="BN52" s="328">
        <v>3</v>
      </c>
      <c r="BO52" s="328">
        <v>3</v>
      </c>
      <c r="BP52" s="328">
        <v>3</v>
      </c>
      <c r="BQ52" s="328">
        <v>3</v>
      </c>
      <c r="BR52" s="201" t="s">
        <v>308</v>
      </c>
      <c r="BS52" s="201" t="s">
        <v>402</v>
      </c>
      <c r="BT52" s="201" t="s">
        <v>401</v>
      </c>
      <c r="BU52" s="199" t="s">
        <v>91</v>
      </c>
      <c r="BV52" s="199" t="s">
        <v>91</v>
      </c>
      <c r="BW52" s="202" t="s">
        <v>309</v>
      </c>
      <c r="BX52" s="202" t="s">
        <v>309</v>
      </c>
      <c r="BY52" s="113" t="s">
        <v>104</v>
      </c>
      <c r="BZ52" s="113" t="s">
        <v>104</v>
      </c>
      <c r="CA52" s="113" t="s">
        <v>104</v>
      </c>
      <c r="CB52" s="113" t="s">
        <v>104</v>
      </c>
      <c r="CC52" s="113" t="s">
        <v>104</v>
      </c>
      <c r="CD52" s="113" t="s">
        <v>104</v>
      </c>
      <c r="CE52" s="113" t="s">
        <v>104</v>
      </c>
      <c r="CF52" s="113" t="s">
        <v>104</v>
      </c>
      <c r="CG52" s="113" t="s">
        <v>104</v>
      </c>
    </row>
    <row r="53" spans="1:85" s="84" customFormat="1" ht="13.5">
      <c r="A53" s="98" t="s">
        <v>344</v>
      </c>
      <c r="B53" s="78" t="s">
        <v>279</v>
      </c>
      <c r="C53" s="168" t="s">
        <v>92</v>
      </c>
      <c r="D53" s="190">
        <v>4</v>
      </c>
      <c r="E53" s="77"/>
      <c r="F53" s="77"/>
      <c r="G53" s="203">
        <f t="shared" si="13"/>
        <v>36</v>
      </c>
      <c r="H53" s="203">
        <f t="shared" si="13"/>
        <v>0</v>
      </c>
      <c r="I53" s="203">
        <f t="shared" si="13"/>
        <v>0</v>
      </c>
      <c r="J53" s="203">
        <f t="shared" si="13"/>
        <v>0</v>
      </c>
      <c r="K53" s="203">
        <f t="shared" si="13"/>
        <v>0</v>
      </c>
      <c r="L53" s="203">
        <f t="shared" si="13"/>
        <v>0</v>
      </c>
      <c r="M53" s="203">
        <f t="shared" si="13"/>
        <v>0</v>
      </c>
      <c r="N53" s="203">
        <f t="shared" si="13"/>
        <v>0</v>
      </c>
      <c r="O53" s="203">
        <f t="shared" si="13"/>
        <v>36</v>
      </c>
      <c r="P53" s="88"/>
      <c r="Q53" s="88"/>
      <c r="R53" s="80"/>
      <c r="S53" s="80"/>
      <c r="T53" s="80"/>
      <c r="U53" s="80"/>
      <c r="V53" s="80"/>
      <c r="W53" s="80"/>
      <c r="X53" s="96"/>
      <c r="Y53" s="80">
        <v>36</v>
      </c>
      <c r="Z53" s="88"/>
      <c r="AA53" s="80"/>
      <c r="AB53" s="80"/>
      <c r="AC53" s="80"/>
      <c r="AD53" s="80"/>
      <c r="AE53" s="80"/>
      <c r="AF53" s="80"/>
      <c r="AG53" s="96">
        <v>36</v>
      </c>
      <c r="AH53" s="112"/>
      <c r="AI53" s="112"/>
      <c r="AJ53" s="112"/>
      <c r="AK53" s="112"/>
      <c r="AL53" s="112"/>
      <c r="AM53" s="112"/>
      <c r="AN53" s="196"/>
      <c r="AO53" s="197"/>
      <c r="AP53" s="197"/>
      <c r="AQ53" s="198"/>
      <c r="AR53" s="112"/>
      <c r="AS53" s="112"/>
      <c r="AT53" s="112"/>
      <c r="AU53" s="112"/>
      <c r="AV53" s="112"/>
      <c r="AW53" s="113"/>
      <c r="AX53" s="199" t="s">
        <v>91</v>
      </c>
      <c r="AY53" s="200" t="s">
        <v>104</v>
      </c>
      <c r="AZ53" s="200" t="s">
        <v>104</v>
      </c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113"/>
      <c r="BR53" s="201" t="s">
        <v>308</v>
      </c>
      <c r="BS53" s="201" t="s">
        <v>402</v>
      </c>
      <c r="BT53" s="201">
        <v>36</v>
      </c>
      <c r="BU53" s="199" t="s">
        <v>91</v>
      </c>
      <c r="BV53" s="199" t="s">
        <v>91</v>
      </c>
      <c r="BW53" s="202" t="s">
        <v>309</v>
      </c>
      <c r="BX53" s="202" t="s">
        <v>309</v>
      </c>
      <c r="BY53" s="113" t="s">
        <v>104</v>
      </c>
      <c r="BZ53" s="113" t="s">
        <v>104</v>
      </c>
      <c r="CA53" s="113" t="s">
        <v>104</v>
      </c>
      <c r="CB53" s="113" t="s">
        <v>104</v>
      </c>
      <c r="CC53" s="113" t="s">
        <v>104</v>
      </c>
      <c r="CD53" s="113" t="s">
        <v>104</v>
      </c>
      <c r="CE53" s="113" t="s">
        <v>104</v>
      </c>
      <c r="CF53" s="113" t="s">
        <v>104</v>
      </c>
      <c r="CG53" s="113" t="s">
        <v>104</v>
      </c>
    </row>
    <row r="54" spans="1:85" s="84" customFormat="1" ht="25.5">
      <c r="A54" s="98" t="s">
        <v>367</v>
      </c>
      <c r="B54" s="93" t="s">
        <v>357</v>
      </c>
      <c r="C54" s="168" t="s">
        <v>453</v>
      </c>
      <c r="D54" s="190"/>
      <c r="E54" s="77"/>
      <c r="F54" s="77">
        <v>4</v>
      </c>
      <c r="G54" s="203">
        <f t="shared" si="13"/>
        <v>18</v>
      </c>
      <c r="H54" s="203">
        <f t="shared" si="13"/>
        <v>0</v>
      </c>
      <c r="I54" s="203">
        <f t="shared" si="13"/>
        <v>0</v>
      </c>
      <c r="J54" s="203">
        <f t="shared" si="13"/>
        <v>0</v>
      </c>
      <c r="K54" s="203">
        <f t="shared" si="13"/>
        <v>0</v>
      </c>
      <c r="L54" s="203">
        <f t="shared" si="13"/>
        <v>0</v>
      </c>
      <c r="M54" s="203">
        <f t="shared" si="13"/>
        <v>0</v>
      </c>
      <c r="N54" s="203">
        <f t="shared" si="13"/>
        <v>18</v>
      </c>
      <c r="O54" s="203">
        <f t="shared" si="13"/>
        <v>0</v>
      </c>
      <c r="P54" s="88"/>
      <c r="Q54" s="88"/>
      <c r="R54" s="80"/>
      <c r="S54" s="80"/>
      <c r="T54" s="80"/>
      <c r="U54" s="80"/>
      <c r="V54" s="80"/>
      <c r="W54" s="88"/>
      <c r="X54" s="145"/>
      <c r="Y54" s="80">
        <v>18</v>
      </c>
      <c r="Z54" s="88"/>
      <c r="AA54" s="80"/>
      <c r="AB54" s="80"/>
      <c r="AC54" s="80"/>
      <c r="AD54" s="80"/>
      <c r="AE54" s="80"/>
      <c r="AF54" s="88">
        <v>18</v>
      </c>
      <c r="AG54" s="145"/>
      <c r="AH54" s="112"/>
      <c r="AI54" s="112"/>
      <c r="AJ54" s="112"/>
      <c r="AK54" s="112"/>
      <c r="AL54" s="112"/>
      <c r="AM54" s="112"/>
      <c r="AN54" s="196"/>
      <c r="AO54" s="197"/>
      <c r="AP54" s="197"/>
      <c r="AQ54" s="198"/>
      <c r="AR54" s="112"/>
      <c r="AS54" s="112"/>
      <c r="AT54" s="112"/>
      <c r="AU54" s="112"/>
      <c r="AV54" s="112"/>
      <c r="AW54" s="113"/>
      <c r="AX54" s="199" t="s">
        <v>91</v>
      </c>
      <c r="AY54" s="200" t="s">
        <v>104</v>
      </c>
      <c r="AZ54" s="200" t="s">
        <v>104</v>
      </c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113"/>
      <c r="BR54" s="201" t="s">
        <v>308</v>
      </c>
      <c r="BS54" s="201" t="s">
        <v>402</v>
      </c>
      <c r="BT54" s="201" t="s">
        <v>401</v>
      </c>
      <c r="BU54" s="199" t="s">
        <v>91</v>
      </c>
      <c r="BV54" s="199" t="s">
        <v>91</v>
      </c>
      <c r="BW54" s="202" t="s">
        <v>309</v>
      </c>
      <c r="BX54" s="202" t="s">
        <v>309</v>
      </c>
      <c r="BY54" s="113" t="s">
        <v>104</v>
      </c>
      <c r="BZ54" s="113" t="s">
        <v>104</v>
      </c>
      <c r="CA54" s="113" t="s">
        <v>104</v>
      </c>
      <c r="CB54" s="113" t="s">
        <v>104</v>
      </c>
      <c r="CC54" s="113" t="s">
        <v>104</v>
      </c>
      <c r="CD54" s="113" t="s">
        <v>104</v>
      </c>
      <c r="CE54" s="113" t="s">
        <v>104</v>
      </c>
      <c r="CF54" s="113" t="s">
        <v>104</v>
      </c>
      <c r="CG54" s="113" t="s">
        <v>104</v>
      </c>
    </row>
    <row r="55" spans="1:180" ht="26.25" customHeight="1">
      <c r="A55" s="459" t="s">
        <v>372</v>
      </c>
      <c r="B55" s="460"/>
      <c r="C55" s="185"/>
      <c r="D55" s="185"/>
      <c r="E55" s="185"/>
      <c r="F55" s="185"/>
      <c r="G55" s="185">
        <f aca="true" t="shared" si="14" ref="G55:AG55">SUM(G30:G54)</f>
        <v>1476</v>
      </c>
      <c r="H55" s="185">
        <f t="shared" si="14"/>
        <v>198</v>
      </c>
      <c r="I55" s="185">
        <f t="shared" si="14"/>
        <v>990</v>
      </c>
      <c r="J55" s="185">
        <f t="shared" si="14"/>
        <v>439</v>
      </c>
      <c r="K55" s="185">
        <f t="shared" si="14"/>
        <v>477</v>
      </c>
      <c r="L55" s="185">
        <f t="shared" si="14"/>
        <v>54</v>
      </c>
      <c r="M55" s="185">
        <f t="shared" si="14"/>
        <v>20</v>
      </c>
      <c r="N55" s="185">
        <f t="shared" si="14"/>
        <v>108</v>
      </c>
      <c r="O55" s="185">
        <f t="shared" si="14"/>
        <v>180</v>
      </c>
      <c r="P55" s="185">
        <f t="shared" si="14"/>
        <v>612</v>
      </c>
      <c r="Q55" s="185">
        <f t="shared" si="14"/>
        <v>96</v>
      </c>
      <c r="R55" s="185">
        <f t="shared" si="14"/>
        <v>480</v>
      </c>
      <c r="S55" s="185">
        <f t="shared" si="14"/>
        <v>216</v>
      </c>
      <c r="T55" s="185">
        <f t="shared" si="14"/>
        <v>240</v>
      </c>
      <c r="U55" s="185">
        <f t="shared" si="14"/>
        <v>24</v>
      </c>
      <c r="V55" s="185">
        <f t="shared" si="14"/>
        <v>0</v>
      </c>
      <c r="W55" s="185">
        <f t="shared" si="14"/>
        <v>36</v>
      </c>
      <c r="X55" s="185">
        <f t="shared" si="14"/>
        <v>0</v>
      </c>
      <c r="Y55" s="185">
        <f t="shared" si="14"/>
        <v>864</v>
      </c>
      <c r="Z55" s="185">
        <f t="shared" si="14"/>
        <v>102</v>
      </c>
      <c r="AA55" s="185">
        <f t="shared" si="14"/>
        <v>510</v>
      </c>
      <c r="AB55" s="185">
        <f t="shared" si="14"/>
        <v>223</v>
      </c>
      <c r="AC55" s="185">
        <f t="shared" si="14"/>
        <v>237</v>
      </c>
      <c r="AD55" s="185">
        <f t="shared" si="14"/>
        <v>30</v>
      </c>
      <c r="AE55" s="185">
        <f t="shared" si="14"/>
        <v>20</v>
      </c>
      <c r="AF55" s="185">
        <f t="shared" si="14"/>
        <v>72</v>
      </c>
      <c r="AG55" s="185">
        <f t="shared" si="14"/>
        <v>180</v>
      </c>
      <c r="AH55" s="185">
        <f>SUM(AH30:AH54)</f>
        <v>30</v>
      </c>
      <c r="AI55" s="185">
        <f aca="true" t="shared" si="15" ref="AI55:CG55">SUM(AI30:AI54)</f>
        <v>30</v>
      </c>
      <c r="AJ55" s="185">
        <f t="shared" si="15"/>
        <v>30</v>
      </c>
      <c r="AK55" s="185">
        <f t="shared" si="15"/>
        <v>30</v>
      </c>
      <c r="AL55" s="185">
        <f t="shared" si="15"/>
        <v>30</v>
      </c>
      <c r="AM55" s="185">
        <f t="shared" si="15"/>
        <v>30</v>
      </c>
      <c r="AN55" s="185">
        <f t="shared" si="15"/>
        <v>30</v>
      </c>
      <c r="AO55" s="185">
        <f t="shared" si="15"/>
        <v>30</v>
      </c>
      <c r="AP55" s="185">
        <f t="shared" si="15"/>
        <v>30</v>
      </c>
      <c r="AQ55" s="185">
        <f t="shared" si="15"/>
        <v>30</v>
      </c>
      <c r="AR55" s="185">
        <f t="shared" si="15"/>
        <v>30</v>
      </c>
      <c r="AS55" s="185">
        <f t="shared" si="15"/>
        <v>30</v>
      </c>
      <c r="AT55" s="185">
        <f t="shared" si="15"/>
        <v>30</v>
      </c>
      <c r="AU55" s="185">
        <f t="shared" si="15"/>
        <v>30</v>
      </c>
      <c r="AV55" s="185">
        <f t="shared" si="15"/>
        <v>30</v>
      </c>
      <c r="AW55" s="185">
        <f t="shared" si="15"/>
        <v>30</v>
      </c>
      <c r="AX55" s="185">
        <f t="shared" si="15"/>
        <v>0</v>
      </c>
      <c r="AY55" s="185">
        <f t="shared" si="15"/>
        <v>0</v>
      </c>
      <c r="AZ55" s="185">
        <f t="shared" si="15"/>
        <v>0</v>
      </c>
      <c r="BA55" s="185">
        <f t="shared" si="15"/>
        <v>30</v>
      </c>
      <c r="BB55" s="185">
        <f t="shared" si="15"/>
        <v>30</v>
      </c>
      <c r="BC55" s="185">
        <f t="shared" si="15"/>
        <v>30</v>
      </c>
      <c r="BD55" s="185">
        <f t="shared" si="15"/>
        <v>30</v>
      </c>
      <c r="BE55" s="185">
        <f t="shared" si="15"/>
        <v>30</v>
      </c>
      <c r="BF55" s="185">
        <f t="shared" si="15"/>
        <v>30</v>
      </c>
      <c r="BG55" s="185">
        <f t="shared" si="15"/>
        <v>30</v>
      </c>
      <c r="BH55" s="185">
        <f t="shared" si="15"/>
        <v>30</v>
      </c>
      <c r="BI55" s="185">
        <f t="shared" si="15"/>
        <v>30</v>
      </c>
      <c r="BJ55" s="185">
        <f t="shared" si="15"/>
        <v>30</v>
      </c>
      <c r="BK55" s="185">
        <f t="shared" si="15"/>
        <v>30</v>
      </c>
      <c r="BL55" s="185">
        <f t="shared" si="15"/>
        <v>30</v>
      </c>
      <c r="BM55" s="185">
        <f t="shared" si="15"/>
        <v>30</v>
      </c>
      <c r="BN55" s="185">
        <f t="shared" si="15"/>
        <v>30</v>
      </c>
      <c r="BO55" s="185">
        <f t="shared" si="15"/>
        <v>30</v>
      </c>
      <c r="BP55" s="185">
        <f t="shared" si="15"/>
        <v>30</v>
      </c>
      <c r="BQ55" s="185">
        <f t="shared" si="15"/>
        <v>30</v>
      </c>
      <c r="BR55" s="185">
        <f t="shared" si="15"/>
        <v>36</v>
      </c>
      <c r="BS55" s="185">
        <f t="shared" si="15"/>
        <v>36</v>
      </c>
      <c r="BT55" s="185">
        <f t="shared" si="15"/>
        <v>36</v>
      </c>
      <c r="BU55" s="185">
        <f t="shared" si="15"/>
        <v>0</v>
      </c>
      <c r="BV55" s="185">
        <f t="shared" si="15"/>
        <v>0</v>
      </c>
      <c r="BW55" s="185">
        <f t="shared" si="15"/>
        <v>36</v>
      </c>
      <c r="BX55" s="185">
        <f t="shared" si="15"/>
        <v>36</v>
      </c>
      <c r="BY55" s="185">
        <f t="shared" si="15"/>
        <v>0</v>
      </c>
      <c r="BZ55" s="185">
        <f t="shared" si="15"/>
        <v>0</v>
      </c>
      <c r="CA55" s="185">
        <f t="shared" si="15"/>
        <v>0</v>
      </c>
      <c r="CB55" s="185">
        <f t="shared" si="15"/>
        <v>0</v>
      </c>
      <c r="CC55" s="185">
        <f t="shared" si="15"/>
        <v>0</v>
      </c>
      <c r="CD55" s="185">
        <f t="shared" si="15"/>
        <v>0</v>
      </c>
      <c r="CE55" s="185">
        <f t="shared" si="15"/>
        <v>0</v>
      </c>
      <c r="CF55" s="185">
        <f t="shared" si="15"/>
        <v>0</v>
      </c>
      <c r="CG55" s="185">
        <f t="shared" si="15"/>
        <v>0</v>
      </c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</row>
    <row r="56" spans="2:6" ht="12.75">
      <c r="B56" s="92"/>
      <c r="C56" s="174"/>
      <c r="D56" s="194"/>
      <c r="E56" s="175"/>
      <c r="F56" s="175"/>
    </row>
    <row r="57" spans="1:64" ht="12.75" customHeight="1">
      <c r="A57" s="447" t="s">
        <v>32</v>
      </c>
      <c r="B57" s="461" t="s">
        <v>270</v>
      </c>
      <c r="C57" s="463" t="s">
        <v>83</v>
      </c>
      <c r="D57" s="464"/>
      <c r="E57" s="464"/>
      <c r="F57" s="464"/>
      <c r="G57" s="438" t="s">
        <v>313</v>
      </c>
      <c r="H57" s="439"/>
      <c r="I57" s="439"/>
      <c r="J57" s="439"/>
      <c r="K57" s="439"/>
      <c r="L57" s="439"/>
      <c r="M57" s="439"/>
      <c r="N57" s="439"/>
      <c r="O57" s="439"/>
      <c r="P57" s="467" t="s">
        <v>429</v>
      </c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9"/>
      <c r="BD57" s="222"/>
      <c r="BE57" s="222"/>
      <c r="BF57" s="222"/>
      <c r="BG57" s="222"/>
      <c r="BH57" s="222"/>
      <c r="BI57" s="222"/>
      <c r="BJ57" s="222"/>
      <c r="BK57" s="222"/>
      <c r="BL57" s="223"/>
    </row>
    <row r="58" spans="1:85" s="13" customFormat="1" ht="52.5" customHeight="1">
      <c r="A58" s="448"/>
      <c r="B58" s="462"/>
      <c r="C58" s="465"/>
      <c r="D58" s="466"/>
      <c r="E58" s="466"/>
      <c r="F58" s="466"/>
      <c r="G58" s="441"/>
      <c r="H58" s="442"/>
      <c r="I58" s="442"/>
      <c r="J58" s="442"/>
      <c r="K58" s="442"/>
      <c r="L58" s="442"/>
      <c r="M58" s="442"/>
      <c r="N58" s="442"/>
      <c r="O58" s="442"/>
      <c r="P58" s="472" t="s">
        <v>466</v>
      </c>
      <c r="Q58" s="473"/>
      <c r="R58" s="473"/>
      <c r="S58" s="473"/>
      <c r="T58" s="473"/>
      <c r="U58" s="473"/>
      <c r="V58" s="473"/>
      <c r="W58" s="473"/>
      <c r="X58" s="474"/>
      <c r="Y58" s="472" t="s">
        <v>467</v>
      </c>
      <c r="Z58" s="473"/>
      <c r="AA58" s="473"/>
      <c r="AB58" s="473"/>
      <c r="AC58" s="473"/>
      <c r="AD58" s="473"/>
      <c r="AE58" s="473"/>
      <c r="AF58" s="473"/>
      <c r="AG58" s="474"/>
      <c r="AH58" s="485" t="s">
        <v>11</v>
      </c>
      <c r="AI58" s="485"/>
      <c r="AJ58" s="485"/>
      <c r="AK58" s="485"/>
      <c r="AL58" s="486" t="s">
        <v>12</v>
      </c>
      <c r="AM58" s="485" t="s">
        <v>13</v>
      </c>
      <c r="AN58" s="485"/>
      <c r="AO58" s="485"/>
      <c r="AP58" s="486" t="s">
        <v>14</v>
      </c>
      <c r="AQ58" s="485" t="s">
        <v>15</v>
      </c>
      <c r="AR58" s="485"/>
      <c r="AS58" s="485"/>
      <c r="AT58" s="485"/>
      <c r="AU58" s="485" t="s">
        <v>16</v>
      </c>
      <c r="AV58" s="485"/>
      <c r="AW58" s="485"/>
      <c r="AX58" s="485"/>
      <c r="AY58" s="484" t="s">
        <v>17</v>
      </c>
      <c r="AZ58" s="485" t="s">
        <v>18</v>
      </c>
      <c r="BA58" s="485"/>
      <c r="BB58" s="485"/>
      <c r="BC58" s="484" t="s">
        <v>19</v>
      </c>
      <c r="BD58" s="485" t="s">
        <v>20</v>
      </c>
      <c r="BE58" s="485"/>
      <c r="BF58" s="485"/>
      <c r="BG58" s="484" t="s">
        <v>21</v>
      </c>
      <c r="BH58" s="485" t="s">
        <v>22</v>
      </c>
      <c r="BI58" s="485"/>
      <c r="BJ58" s="485"/>
      <c r="BK58" s="485"/>
      <c r="BL58" s="484" t="s">
        <v>23</v>
      </c>
      <c r="BM58" s="485" t="s">
        <v>24</v>
      </c>
      <c r="BN58" s="485"/>
      <c r="BO58" s="485"/>
      <c r="BP58" s="484" t="s">
        <v>25</v>
      </c>
      <c r="BQ58" s="485" t="s">
        <v>26</v>
      </c>
      <c r="BR58" s="485"/>
      <c r="BS58" s="485"/>
      <c r="BT58" s="485"/>
      <c r="BU58" s="485" t="s">
        <v>27</v>
      </c>
      <c r="BV58" s="485"/>
      <c r="BW58" s="485"/>
      <c r="BX58" s="485"/>
      <c r="BY58" s="484" t="s">
        <v>28</v>
      </c>
      <c r="BZ58" s="485" t="s">
        <v>29</v>
      </c>
      <c r="CA58" s="485"/>
      <c r="CB58" s="485"/>
      <c r="CC58" s="484" t="s">
        <v>30</v>
      </c>
      <c r="CD58" s="485" t="s">
        <v>31</v>
      </c>
      <c r="CE58" s="485"/>
      <c r="CF58" s="485"/>
      <c r="CG58" s="485"/>
    </row>
    <row r="59" spans="1:85" s="13" customFormat="1" ht="30.75" customHeight="1">
      <c r="A59" s="448"/>
      <c r="B59" s="462"/>
      <c r="C59" s="451" t="s">
        <v>83</v>
      </c>
      <c r="D59" s="453" t="s">
        <v>374</v>
      </c>
      <c r="E59" s="447" t="s">
        <v>375</v>
      </c>
      <c r="F59" s="447" t="s">
        <v>376</v>
      </c>
      <c r="G59" s="447" t="s">
        <v>314</v>
      </c>
      <c r="H59" s="447" t="s">
        <v>378</v>
      </c>
      <c r="I59" s="444" t="s">
        <v>315</v>
      </c>
      <c r="J59" s="445"/>
      <c r="K59" s="445"/>
      <c r="L59" s="445"/>
      <c r="M59" s="445"/>
      <c r="N59" s="445"/>
      <c r="O59" s="446"/>
      <c r="P59" s="470" t="s">
        <v>314</v>
      </c>
      <c r="Q59" s="447" t="s">
        <v>378</v>
      </c>
      <c r="R59" s="444" t="s">
        <v>315</v>
      </c>
      <c r="S59" s="445"/>
      <c r="T59" s="445"/>
      <c r="U59" s="445"/>
      <c r="V59" s="445"/>
      <c r="W59" s="445"/>
      <c r="X59" s="446"/>
      <c r="Y59" s="470" t="s">
        <v>314</v>
      </c>
      <c r="Z59" s="447" t="s">
        <v>378</v>
      </c>
      <c r="AA59" s="444" t="s">
        <v>315</v>
      </c>
      <c r="AB59" s="445"/>
      <c r="AC59" s="445"/>
      <c r="AD59" s="445"/>
      <c r="AE59" s="445"/>
      <c r="AF59" s="445"/>
      <c r="AG59" s="446"/>
      <c r="AH59" s="485"/>
      <c r="AI59" s="485"/>
      <c r="AJ59" s="485"/>
      <c r="AK59" s="485"/>
      <c r="AL59" s="486"/>
      <c r="AM59" s="485"/>
      <c r="AN59" s="485"/>
      <c r="AO59" s="485"/>
      <c r="AP59" s="486"/>
      <c r="AQ59" s="485"/>
      <c r="AR59" s="485"/>
      <c r="AS59" s="485"/>
      <c r="AT59" s="485"/>
      <c r="AU59" s="485"/>
      <c r="AV59" s="485"/>
      <c r="AW59" s="485"/>
      <c r="AX59" s="485"/>
      <c r="AY59" s="484"/>
      <c r="AZ59" s="485"/>
      <c r="BA59" s="485"/>
      <c r="BB59" s="485"/>
      <c r="BC59" s="484"/>
      <c r="BD59" s="485"/>
      <c r="BE59" s="485"/>
      <c r="BF59" s="485"/>
      <c r="BG59" s="484"/>
      <c r="BH59" s="485"/>
      <c r="BI59" s="485"/>
      <c r="BJ59" s="485"/>
      <c r="BK59" s="485"/>
      <c r="BL59" s="484"/>
      <c r="BM59" s="485"/>
      <c r="BN59" s="485"/>
      <c r="BO59" s="485"/>
      <c r="BP59" s="484"/>
      <c r="BQ59" s="485"/>
      <c r="BR59" s="485"/>
      <c r="BS59" s="485"/>
      <c r="BT59" s="485"/>
      <c r="BU59" s="485"/>
      <c r="BV59" s="485"/>
      <c r="BW59" s="485"/>
      <c r="BX59" s="485"/>
      <c r="BY59" s="484"/>
      <c r="BZ59" s="485"/>
      <c r="CA59" s="485"/>
      <c r="CB59" s="485"/>
      <c r="CC59" s="484"/>
      <c r="CD59" s="485"/>
      <c r="CE59" s="485"/>
      <c r="CF59" s="485"/>
      <c r="CG59" s="485"/>
    </row>
    <row r="60" spans="1:85" s="13" customFormat="1" ht="12.75" customHeight="1">
      <c r="A60" s="448"/>
      <c r="B60" s="462"/>
      <c r="C60" s="452"/>
      <c r="D60" s="454"/>
      <c r="E60" s="452"/>
      <c r="F60" s="448"/>
      <c r="G60" s="448"/>
      <c r="H60" s="448"/>
      <c r="I60" s="435" t="s">
        <v>6</v>
      </c>
      <c r="J60" s="437" t="s">
        <v>316</v>
      </c>
      <c r="K60" s="437"/>
      <c r="L60" s="437"/>
      <c r="M60" s="437"/>
      <c r="N60" s="433" t="s">
        <v>4</v>
      </c>
      <c r="O60" s="433" t="s">
        <v>318</v>
      </c>
      <c r="P60" s="471"/>
      <c r="Q60" s="448"/>
      <c r="R60" s="435" t="s">
        <v>6</v>
      </c>
      <c r="S60" s="437" t="s">
        <v>316</v>
      </c>
      <c r="T60" s="437"/>
      <c r="U60" s="437"/>
      <c r="V60" s="437"/>
      <c r="W60" s="433" t="s">
        <v>4</v>
      </c>
      <c r="X60" s="433" t="s">
        <v>318</v>
      </c>
      <c r="Y60" s="471"/>
      <c r="Z60" s="448"/>
      <c r="AA60" s="435" t="s">
        <v>6</v>
      </c>
      <c r="AB60" s="437" t="s">
        <v>316</v>
      </c>
      <c r="AC60" s="437"/>
      <c r="AD60" s="437"/>
      <c r="AE60" s="437"/>
      <c r="AF60" s="433" t="s">
        <v>4</v>
      </c>
      <c r="AG60" s="433" t="s">
        <v>318</v>
      </c>
      <c r="AH60" s="111">
        <v>1</v>
      </c>
      <c r="AI60" s="111">
        <v>8</v>
      </c>
      <c r="AJ60" s="111">
        <v>15</v>
      </c>
      <c r="AK60" s="111">
        <v>22</v>
      </c>
      <c r="AL60" s="486"/>
      <c r="AM60" s="111">
        <v>6</v>
      </c>
      <c r="AN60" s="111">
        <v>13</v>
      </c>
      <c r="AO60" s="111">
        <v>20</v>
      </c>
      <c r="AP60" s="486"/>
      <c r="AQ60" s="111">
        <v>3</v>
      </c>
      <c r="AR60" s="111">
        <v>10</v>
      </c>
      <c r="AS60" s="111">
        <v>17</v>
      </c>
      <c r="AT60" s="111">
        <v>24</v>
      </c>
      <c r="AU60" s="111">
        <v>1</v>
      </c>
      <c r="AV60" s="111">
        <v>8</v>
      </c>
      <c r="AW60" s="111">
        <v>15</v>
      </c>
      <c r="AX60" s="111">
        <v>22</v>
      </c>
      <c r="AY60" s="484"/>
      <c r="AZ60" s="111">
        <v>5</v>
      </c>
      <c r="BA60" s="111">
        <v>12</v>
      </c>
      <c r="BB60" s="111">
        <v>19</v>
      </c>
      <c r="BC60" s="484"/>
      <c r="BD60" s="111">
        <v>2</v>
      </c>
      <c r="BE60" s="111">
        <v>9</v>
      </c>
      <c r="BF60" s="111">
        <v>16</v>
      </c>
      <c r="BG60" s="484"/>
      <c r="BH60" s="111">
        <v>2</v>
      </c>
      <c r="BI60" s="111">
        <v>9</v>
      </c>
      <c r="BJ60" s="111">
        <v>16</v>
      </c>
      <c r="BK60" s="111">
        <v>23</v>
      </c>
      <c r="BL60" s="484"/>
      <c r="BM60" s="111">
        <v>6</v>
      </c>
      <c r="BN60" s="111">
        <v>13</v>
      </c>
      <c r="BO60" s="111">
        <v>20</v>
      </c>
      <c r="BP60" s="484"/>
      <c r="BQ60" s="111">
        <v>4</v>
      </c>
      <c r="BR60" s="111">
        <v>11</v>
      </c>
      <c r="BS60" s="111">
        <v>18</v>
      </c>
      <c r="BT60" s="111">
        <v>25</v>
      </c>
      <c r="BU60" s="111">
        <v>1</v>
      </c>
      <c r="BV60" s="111">
        <v>8</v>
      </c>
      <c r="BW60" s="111">
        <v>15</v>
      </c>
      <c r="BX60" s="111">
        <v>22</v>
      </c>
      <c r="BY60" s="484"/>
      <c r="BZ60" s="111">
        <v>6</v>
      </c>
      <c r="CA60" s="111">
        <v>13</v>
      </c>
      <c r="CB60" s="111">
        <v>20</v>
      </c>
      <c r="CC60" s="484"/>
      <c r="CD60" s="111">
        <v>3</v>
      </c>
      <c r="CE60" s="111">
        <v>10</v>
      </c>
      <c r="CF60" s="111">
        <v>17</v>
      </c>
      <c r="CG60" s="111">
        <v>24</v>
      </c>
    </row>
    <row r="61" spans="1:85" s="13" customFormat="1" ht="124.5" customHeight="1">
      <c r="A61" s="448"/>
      <c r="B61" s="462"/>
      <c r="C61" s="452"/>
      <c r="D61" s="454"/>
      <c r="E61" s="452"/>
      <c r="F61" s="478"/>
      <c r="G61" s="448"/>
      <c r="H61" s="448"/>
      <c r="I61" s="436"/>
      <c r="J61" s="342" t="s">
        <v>323</v>
      </c>
      <c r="K61" s="342" t="s">
        <v>377</v>
      </c>
      <c r="L61" s="342" t="s">
        <v>317</v>
      </c>
      <c r="M61" s="342" t="s">
        <v>324</v>
      </c>
      <c r="N61" s="434"/>
      <c r="O61" s="434"/>
      <c r="P61" s="471"/>
      <c r="Q61" s="448"/>
      <c r="R61" s="436"/>
      <c r="S61" s="342" t="s">
        <v>323</v>
      </c>
      <c r="T61" s="342" t="s">
        <v>377</v>
      </c>
      <c r="U61" s="342" t="s">
        <v>317</v>
      </c>
      <c r="V61" s="342" t="s">
        <v>324</v>
      </c>
      <c r="W61" s="434"/>
      <c r="X61" s="434"/>
      <c r="Y61" s="471"/>
      <c r="Z61" s="448"/>
      <c r="AA61" s="436"/>
      <c r="AB61" s="342" t="s">
        <v>323</v>
      </c>
      <c r="AC61" s="342" t="s">
        <v>377</v>
      </c>
      <c r="AD61" s="342" t="s">
        <v>317</v>
      </c>
      <c r="AE61" s="342" t="s">
        <v>324</v>
      </c>
      <c r="AF61" s="434"/>
      <c r="AG61" s="434"/>
      <c r="AH61" s="112">
        <v>7</v>
      </c>
      <c r="AI61" s="112">
        <v>14</v>
      </c>
      <c r="AJ61" s="112">
        <v>21</v>
      </c>
      <c r="AK61" s="112">
        <v>28</v>
      </c>
      <c r="AL61" s="486"/>
      <c r="AM61" s="112">
        <v>12</v>
      </c>
      <c r="AN61" s="112">
        <v>19</v>
      </c>
      <c r="AO61" s="112">
        <v>26</v>
      </c>
      <c r="AP61" s="486"/>
      <c r="AQ61" s="112">
        <v>9</v>
      </c>
      <c r="AR61" s="112">
        <v>16</v>
      </c>
      <c r="AS61" s="112">
        <v>23</v>
      </c>
      <c r="AT61" s="112">
        <v>30</v>
      </c>
      <c r="AU61" s="112">
        <v>7</v>
      </c>
      <c r="AV61" s="112">
        <v>14</v>
      </c>
      <c r="AW61" s="112">
        <v>21</v>
      </c>
      <c r="AX61" s="112">
        <v>28</v>
      </c>
      <c r="AY61" s="484"/>
      <c r="AZ61" s="112">
        <v>11</v>
      </c>
      <c r="BA61" s="112">
        <v>18</v>
      </c>
      <c r="BB61" s="112">
        <v>25</v>
      </c>
      <c r="BC61" s="484"/>
      <c r="BD61" s="112">
        <v>8</v>
      </c>
      <c r="BE61" s="112">
        <v>15</v>
      </c>
      <c r="BF61" s="112">
        <v>22</v>
      </c>
      <c r="BG61" s="484"/>
      <c r="BH61" s="112">
        <v>8</v>
      </c>
      <c r="BI61" s="112">
        <v>15</v>
      </c>
      <c r="BJ61" s="112">
        <v>22</v>
      </c>
      <c r="BK61" s="112">
        <v>29</v>
      </c>
      <c r="BL61" s="484"/>
      <c r="BM61" s="112">
        <v>12</v>
      </c>
      <c r="BN61" s="112">
        <v>19</v>
      </c>
      <c r="BO61" s="112">
        <v>26</v>
      </c>
      <c r="BP61" s="484"/>
      <c r="BQ61" s="112">
        <v>10</v>
      </c>
      <c r="BR61" s="112">
        <v>17</v>
      </c>
      <c r="BS61" s="112">
        <v>24</v>
      </c>
      <c r="BT61" s="112">
        <v>31</v>
      </c>
      <c r="BU61" s="112">
        <v>7</v>
      </c>
      <c r="BV61" s="112">
        <v>14</v>
      </c>
      <c r="BW61" s="112">
        <v>21</v>
      </c>
      <c r="BX61" s="112">
        <v>28</v>
      </c>
      <c r="BY61" s="484"/>
      <c r="BZ61" s="112">
        <v>12</v>
      </c>
      <c r="CA61" s="112">
        <v>19</v>
      </c>
      <c r="CB61" s="112">
        <v>26</v>
      </c>
      <c r="CC61" s="484"/>
      <c r="CD61" s="112">
        <v>9</v>
      </c>
      <c r="CE61" s="112">
        <v>16</v>
      </c>
      <c r="CF61" s="112">
        <v>23</v>
      </c>
      <c r="CG61" s="112">
        <v>31</v>
      </c>
    </row>
    <row r="62" spans="1:85" s="151" customFormat="1" ht="13.5" customHeight="1">
      <c r="A62" s="195">
        <v>1</v>
      </c>
      <c r="B62" s="195">
        <v>2</v>
      </c>
      <c r="C62" s="195">
        <v>3</v>
      </c>
      <c r="D62" s="195">
        <v>4</v>
      </c>
      <c r="E62" s="195">
        <v>5</v>
      </c>
      <c r="F62" s="195">
        <v>6</v>
      </c>
      <c r="G62" s="195">
        <v>7</v>
      </c>
      <c r="H62" s="195">
        <v>8</v>
      </c>
      <c r="I62" s="195">
        <v>9</v>
      </c>
      <c r="J62" s="195">
        <v>10</v>
      </c>
      <c r="K62" s="195">
        <v>11</v>
      </c>
      <c r="L62" s="195">
        <v>12</v>
      </c>
      <c r="M62" s="195">
        <v>13</v>
      </c>
      <c r="N62" s="195">
        <v>14</v>
      </c>
      <c r="O62" s="195">
        <v>15</v>
      </c>
      <c r="P62" s="195">
        <v>16</v>
      </c>
      <c r="Q62" s="195">
        <v>17</v>
      </c>
      <c r="R62" s="195">
        <v>18</v>
      </c>
      <c r="S62" s="195">
        <v>19</v>
      </c>
      <c r="T62" s="195">
        <v>20</v>
      </c>
      <c r="U62" s="195">
        <v>21</v>
      </c>
      <c r="V62" s="195">
        <v>22</v>
      </c>
      <c r="W62" s="195">
        <v>23</v>
      </c>
      <c r="X62" s="195">
        <v>24</v>
      </c>
      <c r="Y62" s="195">
        <v>25</v>
      </c>
      <c r="Z62" s="195">
        <v>26</v>
      </c>
      <c r="AA62" s="195">
        <v>27</v>
      </c>
      <c r="AB62" s="195">
        <v>28</v>
      </c>
      <c r="AC62" s="195">
        <v>29</v>
      </c>
      <c r="AD62" s="195">
        <v>30</v>
      </c>
      <c r="AE62" s="195">
        <v>31</v>
      </c>
      <c r="AF62" s="195">
        <v>32</v>
      </c>
      <c r="AG62" s="195">
        <v>33</v>
      </c>
      <c r="AH62" s="195">
        <v>34</v>
      </c>
      <c r="AI62" s="195">
        <v>35</v>
      </c>
      <c r="AJ62" s="195">
        <v>36</v>
      </c>
      <c r="AK62" s="195">
        <v>37</v>
      </c>
      <c r="AL62" s="195">
        <v>38</v>
      </c>
      <c r="AM62" s="195">
        <v>39</v>
      </c>
      <c r="AN62" s="195">
        <v>40</v>
      </c>
      <c r="AO62" s="195">
        <v>41</v>
      </c>
      <c r="AP62" s="195">
        <v>42</v>
      </c>
      <c r="AQ62" s="195">
        <v>43</v>
      </c>
      <c r="AR62" s="195">
        <v>44</v>
      </c>
      <c r="AS62" s="195">
        <v>45</v>
      </c>
      <c r="AT62" s="195">
        <v>46</v>
      </c>
      <c r="AU62" s="195">
        <v>47</v>
      </c>
      <c r="AV62" s="195">
        <v>48</v>
      </c>
      <c r="AW62" s="195">
        <v>49</v>
      </c>
      <c r="AX62" s="195">
        <v>50</v>
      </c>
      <c r="AY62" s="195">
        <v>51</v>
      </c>
      <c r="AZ62" s="195">
        <v>52</v>
      </c>
      <c r="BA62" s="195">
        <v>53</v>
      </c>
      <c r="BB62" s="195">
        <v>54</v>
      </c>
      <c r="BC62" s="195">
        <v>55</v>
      </c>
      <c r="BD62" s="195">
        <v>56</v>
      </c>
      <c r="BE62" s="195">
        <v>57</v>
      </c>
      <c r="BF62" s="195">
        <v>58</v>
      </c>
      <c r="BG62" s="195">
        <v>59</v>
      </c>
      <c r="BH62" s="195">
        <v>60</v>
      </c>
      <c r="BI62" s="195">
        <v>61</v>
      </c>
      <c r="BJ62" s="195">
        <v>62</v>
      </c>
      <c r="BK62" s="195">
        <v>63</v>
      </c>
      <c r="BL62" s="195">
        <v>64</v>
      </c>
      <c r="BM62" s="195">
        <v>65</v>
      </c>
      <c r="BN62" s="195">
        <v>66</v>
      </c>
      <c r="BO62" s="195">
        <v>67</v>
      </c>
      <c r="BP62" s="195">
        <v>68</v>
      </c>
      <c r="BQ62" s="195">
        <v>69</v>
      </c>
      <c r="BR62" s="195">
        <v>70</v>
      </c>
      <c r="BS62" s="195">
        <v>71</v>
      </c>
      <c r="BT62" s="195">
        <v>72</v>
      </c>
      <c r="BU62" s="195">
        <v>73</v>
      </c>
      <c r="BV62" s="195">
        <v>74</v>
      </c>
      <c r="BW62" s="195">
        <v>75</v>
      </c>
      <c r="BX62" s="195">
        <v>76</v>
      </c>
      <c r="BY62" s="195">
        <v>77</v>
      </c>
      <c r="BZ62" s="195">
        <v>78</v>
      </c>
      <c r="CA62" s="195">
        <v>79</v>
      </c>
      <c r="CB62" s="195">
        <v>80</v>
      </c>
      <c r="CC62" s="195">
        <v>81</v>
      </c>
      <c r="CD62" s="195">
        <v>82</v>
      </c>
      <c r="CE62" s="195">
        <v>83</v>
      </c>
      <c r="CF62" s="195">
        <v>84</v>
      </c>
      <c r="CG62" s="195">
        <v>85</v>
      </c>
    </row>
    <row r="63" spans="1:85" s="64" customFormat="1" ht="20.25" customHeight="1">
      <c r="A63" s="99"/>
      <c r="B63" s="100"/>
      <c r="C63" s="167"/>
      <c r="D63" s="191"/>
      <c r="E63" s="101"/>
      <c r="F63" s="101"/>
      <c r="G63" s="102">
        <v>530</v>
      </c>
      <c r="H63" s="102">
        <v>68</v>
      </c>
      <c r="I63" s="102">
        <v>462</v>
      </c>
      <c r="J63" s="102">
        <v>112</v>
      </c>
      <c r="K63" s="102">
        <v>306</v>
      </c>
      <c r="L63" s="102">
        <v>0</v>
      </c>
      <c r="M63" s="102">
        <v>0</v>
      </c>
      <c r="N63" s="102">
        <v>0</v>
      </c>
      <c r="O63" s="102">
        <v>0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333"/>
      <c r="AH63" s="329">
        <v>1</v>
      </c>
      <c r="AI63" s="329">
        <v>2</v>
      </c>
      <c r="AJ63" s="329">
        <v>3</v>
      </c>
      <c r="AK63" s="329">
        <v>4</v>
      </c>
      <c r="AL63" s="329">
        <v>5</v>
      </c>
      <c r="AM63" s="329">
        <v>6</v>
      </c>
      <c r="AN63" s="329">
        <v>7</v>
      </c>
      <c r="AO63" s="329">
        <v>8</v>
      </c>
      <c r="AP63" s="329">
        <v>9</v>
      </c>
      <c r="AQ63" s="329">
        <v>10</v>
      </c>
      <c r="AR63" s="329">
        <v>11</v>
      </c>
      <c r="AS63" s="329">
        <v>12</v>
      </c>
      <c r="AT63" s="329">
        <v>13</v>
      </c>
      <c r="AU63" s="329">
        <v>14</v>
      </c>
      <c r="AV63" s="329">
        <v>15</v>
      </c>
      <c r="AW63" s="329">
        <v>16</v>
      </c>
      <c r="AX63" s="329">
        <v>17</v>
      </c>
      <c r="AY63" s="200" t="s">
        <v>104</v>
      </c>
      <c r="AZ63" s="200" t="s">
        <v>104</v>
      </c>
      <c r="BA63" s="113">
        <v>1</v>
      </c>
      <c r="BB63" s="113">
        <v>2</v>
      </c>
      <c r="BC63" s="113">
        <v>3</v>
      </c>
      <c r="BD63" s="113">
        <v>4</v>
      </c>
      <c r="BE63" s="113">
        <v>5</v>
      </c>
      <c r="BF63" s="113">
        <v>6</v>
      </c>
      <c r="BG63" s="201" t="s">
        <v>403</v>
      </c>
      <c r="BH63" s="201" t="s">
        <v>404</v>
      </c>
      <c r="BI63" s="201" t="s">
        <v>430</v>
      </c>
      <c r="BJ63" s="201" t="s">
        <v>430</v>
      </c>
      <c r="BK63" s="199" t="s">
        <v>91</v>
      </c>
      <c r="BL63" s="199" t="s">
        <v>91</v>
      </c>
      <c r="BM63" s="202" t="s">
        <v>309</v>
      </c>
      <c r="BN63" s="202" t="s">
        <v>309</v>
      </c>
      <c r="BO63" s="330" t="s">
        <v>310</v>
      </c>
      <c r="BP63" s="330" t="s">
        <v>310</v>
      </c>
      <c r="BQ63" s="330" t="s">
        <v>310</v>
      </c>
      <c r="BR63" s="330" t="s">
        <v>310</v>
      </c>
      <c r="BS63" s="332" t="s">
        <v>311</v>
      </c>
      <c r="BT63" s="331" t="s">
        <v>311</v>
      </c>
      <c r="BU63" s="331" t="s">
        <v>311</v>
      </c>
      <c r="BV63" s="331" t="s">
        <v>311</v>
      </c>
      <c r="BW63" s="332" t="s">
        <v>108</v>
      </c>
      <c r="BX63" s="332" t="s">
        <v>108</v>
      </c>
      <c r="BY63" s="112"/>
      <c r="BZ63" s="112"/>
      <c r="CA63" s="112"/>
      <c r="CB63" s="112"/>
      <c r="CC63" s="112"/>
      <c r="CD63" s="112"/>
      <c r="CE63" s="112"/>
      <c r="CF63" s="112"/>
      <c r="CG63" s="112"/>
    </row>
    <row r="64" spans="1:85" s="181" customFormat="1" ht="25.5">
      <c r="A64" s="98" t="s">
        <v>44</v>
      </c>
      <c r="B64" s="78" t="s">
        <v>319</v>
      </c>
      <c r="C64" s="168" t="s">
        <v>450</v>
      </c>
      <c r="D64" s="190">
        <v>6</v>
      </c>
      <c r="E64" s="77"/>
      <c r="F64" s="77"/>
      <c r="G64" s="203">
        <f aca="true" t="shared" si="16" ref="G64:O81">P64+Y64</f>
        <v>50</v>
      </c>
      <c r="H64" s="203">
        <f t="shared" si="16"/>
        <v>4</v>
      </c>
      <c r="I64" s="203">
        <f t="shared" si="16"/>
        <v>46</v>
      </c>
      <c r="J64" s="203">
        <f t="shared" si="16"/>
        <v>0</v>
      </c>
      <c r="K64" s="203">
        <f t="shared" si="16"/>
        <v>46</v>
      </c>
      <c r="L64" s="203">
        <f t="shared" si="16"/>
        <v>0</v>
      </c>
      <c r="M64" s="203">
        <f t="shared" si="16"/>
        <v>0</v>
      </c>
      <c r="N64" s="203">
        <f t="shared" si="16"/>
        <v>0</v>
      </c>
      <c r="O64" s="203">
        <f t="shared" si="16"/>
        <v>0</v>
      </c>
      <c r="P64" s="80">
        <v>36</v>
      </c>
      <c r="Q64" s="80">
        <v>2</v>
      </c>
      <c r="R64" s="80">
        <v>34</v>
      </c>
      <c r="S64" s="80"/>
      <c r="T64" s="80">
        <v>34</v>
      </c>
      <c r="U64" s="80"/>
      <c r="V64" s="80"/>
      <c r="W64" s="80"/>
      <c r="X64" s="80"/>
      <c r="Y64" s="80">
        <v>14</v>
      </c>
      <c r="Z64" s="80">
        <v>2</v>
      </c>
      <c r="AA64" s="183">
        <v>12</v>
      </c>
      <c r="AB64" s="80"/>
      <c r="AC64" s="80">
        <v>12</v>
      </c>
      <c r="AD64" s="80"/>
      <c r="AE64" s="80"/>
      <c r="AF64" s="80"/>
      <c r="AG64" s="80"/>
      <c r="AH64" s="334">
        <v>2</v>
      </c>
      <c r="AI64" s="334">
        <v>2</v>
      </c>
      <c r="AJ64" s="334">
        <v>2</v>
      </c>
      <c r="AK64" s="334">
        <v>2</v>
      </c>
      <c r="AL64" s="334">
        <v>2</v>
      </c>
      <c r="AM64" s="334">
        <v>2</v>
      </c>
      <c r="AN64" s="334">
        <v>2</v>
      </c>
      <c r="AO64" s="334">
        <v>2</v>
      </c>
      <c r="AP64" s="334">
        <v>2</v>
      </c>
      <c r="AQ64" s="334">
        <v>2</v>
      </c>
      <c r="AR64" s="334">
        <v>2</v>
      </c>
      <c r="AS64" s="334">
        <v>2</v>
      </c>
      <c r="AT64" s="334">
        <v>2</v>
      </c>
      <c r="AU64" s="334">
        <v>2</v>
      </c>
      <c r="AV64" s="334">
        <v>2</v>
      </c>
      <c r="AW64" s="334">
        <v>2</v>
      </c>
      <c r="AX64" s="334">
        <v>2</v>
      </c>
      <c r="AY64" s="200" t="s">
        <v>104</v>
      </c>
      <c r="AZ64" s="200" t="s">
        <v>104</v>
      </c>
      <c r="BA64" s="328">
        <v>2</v>
      </c>
      <c r="BB64" s="328">
        <v>2</v>
      </c>
      <c r="BC64" s="328">
        <v>2</v>
      </c>
      <c r="BD64" s="328">
        <v>2</v>
      </c>
      <c r="BE64" s="328">
        <v>2</v>
      </c>
      <c r="BF64" s="328">
        <v>2</v>
      </c>
      <c r="BG64" s="201" t="s">
        <v>403</v>
      </c>
      <c r="BH64" s="201" t="s">
        <v>404</v>
      </c>
      <c r="BI64" s="201" t="s">
        <v>430</v>
      </c>
      <c r="BJ64" s="201" t="s">
        <v>430</v>
      </c>
      <c r="BK64" s="199" t="s">
        <v>91</v>
      </c>
      <c r="BL64" s="199" t="s">
        <v>91</v>
      </c>
      <c r="BM64" s="202" t="s">
        <v>309</v>
      </c>
      <c r="BN64" s="202" t="s">
        <v>309</v>
      </c>
      <c r="BO64" s="330" t="s">
        <v>310</v>
      </c>
      <c r="BP64" s="330" t="s">
        <v>310</v>
      </c>
      <c r="BQ64" s="330" t="s">
        <v>310</v>
      </c>
      <c r="BR64" s="330" t="s">
        <v>310</v>
      </c>
      <c r="BS64" s="332" t="s">
        <v>311</v>
      </c>
      <c r="BT64" s="331" t="s">
        <v>311</v>
      </c>
      <c r="BU64" s="331" t="s">
        <v>311</v>
      </c>
      <c r="BV64" s="331" t="s">
        <v>311</v>
      </c>
      <c r="BW64" s="332" t="s">
        <v>108</v>
      </c>
      <c r="BX64" s="332" t="s">
        <v>108</v>
      </c>
      <c r="BY64" s="112"/>
      <c r="BZ64" s="112"/>
      <c r="CA64" s="112"/>
      <c r="CB64" s="112"/>
      <c r="CC64" s="112"/>
      <c r="CD64" s="112"/>
      <c r="CE64" s="112"/>
      <c r="CF64" s="112"/>
      <c r="CG64" s="112"/>
    </row>
    <row r="65" spans="1:85" ht="25.5">
      <c r="A65" s="98" t="s">
        <v>46</v>
      </c>
      <c r="B65" s="78" t="s">
        <v>332</v>
      </c>
      <c r="C65" s="168" t="s">
        <v>169</v>
      </c>
      <c r="D65" s="168" t="s">
        <v>509</v>
      </c>
      <c r="E65" s="77"/>
      <c r="F65" s="77"/>
      <c r="G65" s="203">
        <f t="shared" si="16"/>
        <v>63</v>
      </c>
      <c r="H65" s="203">
        <f t="shared" si="16"/>
        <v>0</v>
      </c>
      <c r="I65" s="203">
        <f t="shared" si="16"/>
        <v>63</v>
      </c>
      <c r="J65" s="203">
        <f t="shared" si="16"/>
        <v>2</v>
      </c>
      <c r="K65" s="203">
        <f t="shared" si="16"/>
        <v>61</v>
      </c>
      <c r="L65" s="203">
        <f t="shared" si="16"/>
        <v>0</v>
      </c>
      <c r="M65" s="203">
        <f t="shared" si="16"/>
        <v>0</v>
      </c>
      <c r="N65" s="203">
        <f t="shared" si="16"/>
        <v>0</v>
      </c>
      <c r="O65" s="203">
        <f t="shared" si="16"/>
        <v>0</v>
      </c>
      <c r="P65" s="80">
        <v>51</v>
      </c>
      <c r="Q65" s="80"/>
      <c r="R65" s="80">
        <v>51</v>
      </c>
      <c r="S65" s="80">
        <v>2</v>
      </c>
      <c r="T65" s="80">
        <v>49</v>
      </c>
      <c r="U65" s="80"/>
      <c r="V65" s="80"/>
      <c r="W65" s="80"/>
      <c r="X65" s="80"/>
      <c r="Y65" s="80">
        <v>12</v>
      </c>
      <c r="Z65" s="80"/>
      <c r="AA65" s="80">
        <v>12</v>
      </c>
      <c r="AB65" s="80"/>
      <c r="AC65" s="80">
        <v>12</v>
      </c>
      <c r="AD65" s="80"/>
      <c r="AE65" s="80"/>
      <c r="AF65" s="80"/>
      <c r="AG65" s="80"/>
      <c r="AH65" s="334">
        <v>3</v>
      </c>
      <c r="AI65" s="334">
        <v>3</v>
      </c>
      <c r="AJ65" s="334">
        <v>3</v>
      </c>
      <c r="AK65" s="334">
        <v>3</v>
      </c>
      <c r="AL65" s="334">
        <v>3</v>
      </c>
      <c r="AM65" s="334">
        <v>3</v>
      </c>
      <c r="AN65" s="334">
        <v>3</v>
      </c>
      <c r="AO65" s="334">
        <v>3</v>
      </c>
      <c r="AP65" s="334">
        <v>3</v>
      </c>
      <c r="AQ65" s="334">
        <v>3</v>
      </c>
      <c r="AR65" s="334">
        <v>3</v>
      </c>
      <c r="AS65" s="334">
        <v>3</v>
      </c>
      <c r="AT65" s="334">
        <v>3</v>
      </c>
      <c r="AU65" s="334">
        <v>3</v>
      </c>
      <c r="AV65" s="334">
        <v>3</v>
      </c>
      <c r="AW65" s="334">
        <v>3</v>
      </c>
      <c r="AX65" s="334">
        <v>3</v>
      </c>
      <c r="AY65" s="200" t="s">
        <v>104</v>
      </c>
      <c r="AZ65" s="200" t="s">
        <v>104</v>
      </c>
      <c r="BA65" s="328">
        <v>2</v>
      </c>
      <c r="BB65" s="328">
        <v>2</v>
      </c>
      <c r="BC65" s="328">
        <v>2</v>
      </c>
      <c r="BD65" s="328">
        <v>2</v>
      </c>
      <c r="BE65" s="328">
        <v>2</v>
      </c>
      <c r="BF65" s="328">
        <v>2</v>
      </c>
      <c r="BG65" s="201" t="s">
        <v>403</v>
      </c>
      <c r="BH65" s="201" t="s">
        <v>404</v>
      </c>
      <c r="BI65" s="201" t="s">
        <v>430</v>
      </c>
      <c r="BJ65" s="201" t="s">
        <v>430</v>
      </c>
      <c r="BK65" s="199" t="s">
        <v>91</v>
      </c>
      <c r="BL65" s="199" t="s">
        <v>91</v>
      </c>
      <c r="BM65" s="202" t="s">
        <v>309</v>
      </c>
      <c r="BN65" s="202" t="s">
        <v>309</v>
      </c>
      <c r="BO65" s="330" t="s">
        <v>310</v>
      </c>
      <c r="BP65" s="330" t="s">
        <v>310</v>
      </c>
      <c r="BQ65" s="330" t="s">
        <v>310</v>
      </c>
      <c r="BR65" s="330" t="s">
        <v>310</v>
      </c>
      <c r="BS65" s="332" t="s">
        <v>311</v>
      </c>
      <c r="BT65" s="331" t="s">
        <v>311</v>
      </c>
      <c r="BU65" s="331" t="s">
        <v>311</v>
      </c>
      <c r="BV65" s="331" t="s">
        <v>311</v>
      </c>
      <c r="BW65" s="332" t="s">
        <v>108</v>
      </c>
      <c r="BX65" s="332" t="s">
        <v>108</v>
      </c>
      <c r="BY65" s="112"/>
      <c r="BZ65" s="112"/>
      <c r="CA65" s="112"/>
      <c r="CB65" s="112"/>
      <c r="CC65" s="112"/>
      <c r="CD65" s="112"/>
      <c r="CE65" s="112"/>
      <c r="CF65" s="112"/>
      <c r="CG65" s="112"/>
    </row>
    <row r="66" spans="1:85" ht="13.5">
      <c r="A66" s="98" t="s">
        <v>101</v>
      </c>
      <c r="B66" s="78" t="s">
        <v>338</v>
      </c>
      <c r="C66" s="168" t="s">
        <v>450</v>
      </c>
      <c r="D66" s="190">
        <v>6</v>
      </c>
      <c r="E66" s="77"/>
      <c r="F66" s="77"/>
      <c r="G66" s="203">
        <f t="shared" si="16"/>
        <v>46</v>
      </c>
      <c r="H66" s="203">
        <f t="shared" si="16"/>
        <v>6</v>
      </c>
      <c r="I66" s="203">
        <f t="shared" si="16"/>
        <v>40</v>
      </c>
      <c r="J66" s="203">
        <f t="shared" si="16"/>
        <v>40</v>
      </c>
      <c r="K66" s="203">
        <f t="shared" si="16"/>
        <v>0</v>
      </c>
      <c r="L66" s="203">
        <f t="shared" si="16"/>
        <v>0</v>
      </c>
      <c r="M66" s="203">
        <f t="shared" si="16"/>
        <v>0</v>
      </c>
      <c r="N66" s="203">
        <f t="shared" si="16"/>
        <v>0</v>
      </c>
      <c r="O66" s="203">
        <f t="shared" si="16"/>
        <v>0</v>
      </c>
      <c r="P66" s="80">
        <v>38</v>
      </c>
      <c r="Q66" s="80">
        <v>4</v>
      </c>
      <c r="R66" s="80">
        <v>34</v>
      </c>
      <c r="S66" s="80">
        <v>34</v>
      </c>
      <c r="T66" s="80"/>
      <c r="U66" s="80"/>
      <c r="V66" s="80"/>
      <c r="W66" s="80"/>
      <c r="X66" s="80"/>
      <c r="Y66" s="80">
        <v>8</v>
      </c>
      <c r="Z66" s="80">
        <v>2</v>
      </c>
      <c r="AA66" s="183">
        <v>6</v>
      </c>
      <c r="AB66" s="80">
        <v>6</v>
      </c>
      <c r="AC66" s="80"/>
      <c r="AD66" s="80"/>
      <c r="AE66" s="80"/>
      <c r="AF66" s="80"/>
      <c r="AG66" s="80"/>
      <c r="AH66" s="334">
        <v>2</v>
      </c>
      <c r="AI66" s="334">
        <v>2</v>
      </c>
      <c r="AJ66" s="334">
        <v>2</v>
      </c>
      <c r="AK66" s="334">
        <v>2</v>
      </c>
      <c r="AL66" s="334">
        <v>2</v>
      </c>
      <c r="AM66" s="334">
        <v>2</v>
      </c>
      <c r="AN66" s="334">
        <v>2</v>
      </c>
      <c r="AO66" s="334">
        <v>2</v>
      </c>
      <c r="AP66" s="334">
        <v>2</v>
      </c>
      <c r="AQ66" s="334">
        <v>2</v>
      </c>
      <c r="AR66" s="334">
        <v>2</v>
      </c>
      <c r="AS66" s="334">
        <v>2</v>
      </c>
      <c r="AT66" s="334">
        <v>2</v>
      </c>
      <c r="AU66" s="334">
        <v>2</v>
      </c>
      <c r="AV66" s="334">
        <v>2</v>
      </c>
      <c r="AW66" s="334">
        <v>2</v>
      </c>
      <c r="AX66" s="334">
        <v>2</v>
      </c>
      <c r="AY66" s="200" t="s">
        <v>104</v>
      </c>
      <c r="AZ66" s="200" t="s">
        <v>104</v>
      </c>
      <c r="BA66" s="328">
        <v>1</v>
      </c>
      <c r="BB66" s="328">
        <v>1</v>
      </c>
      <c r="BC66" s="328">
        <v>1</v>
      </c>
      <c r="BD66" s="328">
        <v>1</v>
      </c>
      <c r="BE66" s="328">
        <v>1</v>
      </c>
      <c r="BF66" s="328">
        <v>1</v>
      </c>
      <c r="BG66" s="201" t="s">
        <v>403</v>
      </c>
      <c r="BH66" s="201" t="s">
        <v>404</v>
      </c>
      <c r="BI66" s="201" t="s">
        <v>430</v>
      </c>
      <c r="BJ66" s="201" t="s">
        <v>430</v>
      </c>
      <c r="BK66" s="199" t="s">
        <v>91</v>
      </c>
      <c r="BL66" s="199" t="s">
        <v>91</v>
      </c>
      <c r="BM66" s="202" t="s">
        <v>309</v>
      </c>
      <c r="BN66" s="202" t="s">
        <v>309</v>
      </c>
      <c r="BO66" s="330" t="s">
        <v>310</v>
      </c>
      <c r="BP66" s="330" t="s">
        <v>310</v>
      </c>
      <c r="BQ66" s="330" t="s">
        <v>310</v>
      </c>
      <c r="BR66" s="330" t="s">
        <v>310</v>
      </c>
      <c r="BS66" s="332" t="s">
        <v>311</v>
      </c>
      <c r="BT66" s="331" t="s">
        <v>311</v>
      </c>
      <c r="BU66" s="331" t="s">
        <v>311</v>
      </c>
      <c r="BV66" s="331" t="s">
        <v>311</v>
      </c>
      <c r="BW66" s="332" t="s">
        <v>108</v>
      </c>
      <c r="BX66" s="332" t="s">
        <v>108</v>
      </c>
      <c r="BY66" s="112"/>
      <c r="BZ66" s="112"/>
      <c r="CA66" s="112"/>
      <c r="CB66" s="112"/>
      <c r="CC66" s="112"/>
      <c r="CD66" s="112"/>
      <c r="CE66" s="112"/>
      <c r="CF66" s="112"/>
      <c r="CG66" s="112"/>
    </row>
    <row r="67" spans="1:85" ht="25.5">
      <c r="A67" s="77" t="s">
        <v>59</v>
      </c>
      <c r="B67" s="93" t="s">
        <v>348</v>
      </c>
      <c r="C67" s="168" t="s">
        <v>450</v>
      </c>
      <c r="D67" s="177">
        <v>6</v>
      </c>
      <c r="E67" s="177"/>
      <c r="F67" s="177"/>
      <c r="G67" s="203">
        <f t="shared" si="16"/>
        <v>66</v>
      </c>
      <c r="H67" s="203">
        <f t="shared" si="16"/>
        <v>2</v>
      </c>
      <c r="I67" s="203">
        <f t="shared" si="16"/>
        <v>46</v>
      </c>
      <c r="J67" s="203">
        <f t="shared" si="16"/>
        <v>32</v>
      </c>
      <c r="K67" s="203">
        <f t="shared" si="16"/>
        <v>14</v>
      </c>
      <c r="L67" s="203">
        <f t="shared" si="16"/>
        <v>0</v>
      </c>
      <c r="M67" s="203">
        <f t="shared" si="16"/>
        <v>0</v>
      </c>
      <c r="N67" s="203">
        <f t="shared" si="16"/>
        <v>18</v>
      </c>
      <c r="O67" s="203">
        <f t="shared" si="16"/>
        <v>0</v>
      </c>
      <c r="P67" s="80">
        <v>36</v>
      </c>
      <c r="Q67" s="80">
        <v>2</v>
      </c>
      <c r="R67" s="80">
        <v>34</v>
      </c>
      <c r="S67" s="80">
        <v>24</v>
      </c>
      <c r="T67" s="80">
        <v>10</v>
      </c>
      <c r="U67" s="80"/>
      <c r="V67" s="80"/>
      <c r="W67" s="80"/>
      <c r="X67" s="80"/>
      <c r="Y67" s="80">
        <v>30</v>
      </c>
      <c r="Z67" s="80">
        <v>0</v>
      </c>
      <c r="AA67" s="184">
        <v>12</v>
      </c>
      <c r="AB67" s="80">
        <v>8</v>
      </c>
      <c r="AC67" s="80">
        <v>4</v>
      </c>
      <c r="AD67" s="80"/>
      <c r="AE67" s="80"/>
      <c r="AF67" s="80">
        <v>18</v>
      </c>
      <c r="AG67" s="80"/>
      <c r="AH67" s="334">
        <v>2</v>
      </c>
      <c r="AI67" s="334">
        <v>2</v>
      </c>
      <c r="AJ67" s="334">
        <v>2</v>
      </c>
      <c r="AK67" s="334">
        <v>2</v>
      </c>
      <c r="AL67" s="334">
        <v>2</v>
      </c>
      <c r="AM67" s="334">
        <v>2</v>
      </c>
      <c r="AN67" s="334">
        <v>2</v>
      </c>
      <c r="AO67" s="334">
        <v>2</v>
      </c>
      <c r="AP67" s="334">
        <v>2</v>
      </c>
      <c r="AQ67" s="334">
        <v>2</v>
      </c>
      <c r="AR67" s="334">
        <v>2</v>
      </c>
      <c r="AS67" s="334">
        <v>2</v>
      </c>
      <c r="AT67" s="334">
        <v>2</v>
      </c>
      <c r="AU67" s="334">
        <v>2</v>
      </c>
      <c r="AV67" s="334">
        <v>2</v>
      </c>
      <c r="AW67" s="334">
        <v>2</v>
      </c>
      <c r="AX67" s="334">
        <v>2</v>
      </c>
      <c r="AY67" s="200" t="s">
        <v>104</v>
      </c>
      <c r="AZ67" s="200" t="s">
        <v>104</v>
      </c>
      <c r="BA67" s="328">
        <v>2</v>
      </c>
      <c r="BB67" s="328">
        <v>2</v>
      </c>
      <c r="BC67" s="328">
        <v>2</v>
      </c>
      <c r="BD67" s="328">
        <v>2</v>
      </c>
      <c r="BE67" s="328">
        <v>2</v>
      </c>
      <c r="BF67" s="328">
        <v>2</v>
      </c>
      <c r="BG67" s="201" t="s">
        <v>403</v>
      </c>
      <c r="BH67" s="201" t="s">
        <v>404</v>
      </c>
      <c r="BI67" s="201" t="s">
        <v>430</v>
      </c>
      <c r="BJ67" s="201" t="s">
        <v>430</v>
      </c>
      <c r="BK67" s="199" t="s">
        <v>91</v>
      </c>
      <c r="BL67" s="199" t="s">
        <v>91</v>
      </c>
      <c r="BM67" s="202" t="s">
        <v>309</v>
      </c>
      <c r="BN67" s="202" t="s">
        <v>309</v>
      </c>
      <c r="BO67" s="330" t="s">
        <v>310</v>
      </c>
      <c r="BP67" s="330" t="s">
        <v>310</v>
      </c>
      <c r="BQ67" s="330" t="s">
        <v>310</v>
      </c>
      <c r="BR67" s="330" t="s">
        <v>310</v>
      </c>
      <c r="BS67" s="332" t="s">
        <v>311</v>
      </c>
      <c r="BT67" s="331" t="s">
        <v>311</v>
      </c>
      <c r="BU67" s="331" t="s">
        <v>311</v>
      </c>
      <c r="BV67" s="331" t="s">
        <v>311</v>
      </c>
      <c r="BW67" s="332" t="s">
        <v>108</v>
      </c>
      <c r="BX67" s="332" t="s">
        <v>108</v>
      </c>
      <c r="BY67" s="112"/>
      <c r="BZ67" s="112"/>
      <c r="CA67" s="112"/>
      <c r="CB67" s="112"/>
      <c r="CC67" s="112"/>
      <c r="CD67" s="112"/>
      <c r="CE67" s="112"/>
      <c r="CF67" s="112"/>
      <c r="CG67" s="112"/>
    </row>
    <row r="68" spans="1:85" ht="13.5">
      <c r="A68" s="77" t="s">
        <v>60</v>
      </c>
      <c r="B68" s="93" t="s">
        <v>349</v>
      </c>
      <c r="C68" s="168" t="s">
        <v>450</v>
      </c>
      <c r="D68" s="177">
        <v>6</v>
      </c>
      <c r="E68" s="177"/>
      <c r="F68" s="177"/>
      <c r="G68" s="203">
        <f t="shared" si="16"/>
        <v>68</v>
      </c>
      <c r="H68" s="203">
        <f t="shared" si="16"/>
        <v>4</v>
      </c>
      <c r="I68" s="203">
        <f t="shared" si="16"/>
        <v>46</v>
      </c>
      <c r="J68" s="203">
        <f t="shared" si="16"/>
        <v>30</v>
      </c>
      <c r="K68" s="203">
        <f t="shared" si="16"/>
        <v>16</v>
      </c>
      <c r="L68" s="203">
        <f t="shared" si="16"/>
        <v>0</v>
      </c>
      <c r="M68" s="203">
        <f t="shared" si="16"/>
        <v>0</v>
      </c>
      <c r="N68" s="203">
        <f t="shared" si="16"/>
        <v>18</v>
      </c>
      <c r="O68" s="203">
        <f t="shared" si="16"/>
        <v>0</v>
      </c>
      <c r="P68" s="80">
        <v>36</v>
      </c>
      <c r="Q68" s="80">
        <v>2</v>
      </c>
      <c r="R68" s="80">
        <v>34</v>
      </c>
      <c r="S68" s="80">
        <v>22</v>
      </c>
      <c r="T68" s="80">
        <v>12</v>
      </c>
      <c r="U68" s="80"/>
      <c r="V68" s="80"/>
      <c r="W68" s="80"/>
      <c r="X68" s="80"/>
      <c r="Y68" s="80">
        <v>32</v>
      </c>
      <c r="Z68" s="80">
        <v>2</v>
      </c>
      <c r="AA68" s="184">
        <v>12</v>
      </c>
      <c r="AB68" s="80">
        <v>8</v>
      </c>
      <c r="AC68" s="80">
        <v>4</v>
      </c>
      <c r="AD68" s="80"/>
      <c r="AE68" s="80"/>
      <c r="AF68" s="80">
        <v>18</v>
      </c>
      <c r="AG68" s="80"/>
      <c r="AH68" s="334">
        <v>2</v>
      </c>
      <c r="AI68" s="334">
        <v>2</v>
      </c>
      <c r="AJ68" s="334">
        <v>2</v>
      </c>
      <c r="AK68" s="334">
        <v>2</v>
      </c>
      <c r="AL68" s="334">
        <v>2</v>
      </c>
      <c r="AM68" s="334">
        <v>2</v>
      </c>
      <c r="AN68" s="334">
        <v>2</v>
      </c>
      <c r="AO68" s="334">
        <v>2</v>
      </c>
      <c r="AP68" s="334">
        <v>2</v>
      </c>
      <c r="AQ68" s="334">
        <v>2</v>
      </c>
      <c r="AR68" s="334">
        <v>2</v>
      </c>
      <c r="AS68" s="334">
        <v>2</v>
      </c>
      <c r="AT68" s="334">
        <v>2</v>
      </c>
      <c r="AU68" s="334">
        <v>2</v>
      </c>
      <c r="AV68" s="334">
        <v>2</v>
      </c>
      <c r="AW68" s="334">
        <v>2</v>
      </c>
      <c r="AX68" s="334">
        <v>2</v>
      </c>
      <c r="AY68" s="200" t="s">
        <v>104</v>
      </c>
      <c r="AZ68" s="200" t="s">
        <v>104</v>
      </c>
      <c r="BA68" s="328">
        <v>2</v>
      </c>
      <c r="BB68" s="328">
        <v>2</v>
      </c>
      <c r="BC68" s="328">
        <v>2</v>
      </c>
      <c r="BD68" s="328">
        <v>2</v>
      </c>
      <c r="BE68" s="328">
        <v>2</v>
      </c>
      <c r="BF68" s="328">
        <v>2</v>
      </c>
      <c r="BG68" s="201" t="s">
        <v>403</v>
      </c>
      <c r="BH68" s="201" t="s">
        <v>404</v>
      </c>
      <c r="BI68" s="201" t="s">
        <v>430</v>
      </c>
      <c r="BJ68" s="201" t="s">
        <v>430</v>
      </c>
      <c r="BK68" s="199" t="s">
        <v>91</v>
      </c>
      <c r="BL68" s="199" t="s">
        <v>91</v>
      </c>
      <c r="BM68" s="202" t="s">
        <v>309</v>
      </c>
      <c r="BN68" s="202" t="s">
        <v>309</v>
      </c>
      <c r="BO68" s="330" t="s">
        <v>310</v>
      </c>
      <c r="BP68" s="330" t="s">
        <v>310</v>
      </c>
      <c r="BQ68" s="330" t="s">
        <v>310</v>
      </c>
      <c r="BR68" s="330" t="s">
        <v>310</v>
      </c>
      <c r="BS68" s="332" t="s">
        <v>311</v>
      </c>
      <c r="BT68" s="331" t="s">
        <v>311</v>
      </c>
      <c r="BU68" s="331" t="s">
        <v>311</v>
      </c>
      <c r="BV68" s="331" t="s">
        <v>311</v>
      </c>
      <c r="BW68" s="332" t="s">
        <v>108</v>
      </c>
      <c r="BX68" s="332" t="s">
        <v>108</v>
      </c>
      <c r="BY68" s="112"/>
      <c r="BZ68" s="112"/>
      <c r="CA68" s="112"/>
      <c r="CB68" s="112"/>
      <c r="CC68" s="112"/>
      <c r="CD68" s="112"/>
      <c r="CE68" s="112"/>
      <c r="CF68" s="112"/>
      <c r="CG68" s="112"/>
    </row>
    <row r="69" spans="1:85" ht="13.5">
      <c r="A69" s="77" t="s">
        <v>62</v>
      </c>
      <c r="B69" s="93" t="s">
        <v>351</v>
      </c>
      <c r="C69" s="168" t="s">
        <v>450</v>
      </c>
      <c r="D69" s="177">
        <v>6</v>
      </c>
      <c r="E69" s="177"/>
      <c r="F69" s="177"/>
      <c r="G69" s="203">
        <f t="shared" si="16"/>
        <v>54</v>
      </c>
      <c r="H69" s="203">
        <f t="shared" si="16"/>
        <v>8</v>
      </c>
      <c r="I69" s="203">
        <f t="shared" si="16"/>
        <v>46</v>
      </c>
      <c r="J69" s="203">
        <f t="shared" si="16"/>
        <v>28</v>
      </c>
      <c r="K69" s="203">
        <f t="shared" si="16"/>
        <v>18</v>
      </c>
      <c r="L69" s="203">
        <f t="shared" si="16"/>
        <v>0</v>
      </c>
      <c r="M69" s="203">
        <f t="shared" si="16"/>
        <v>0</v>
      </c>
      <c r="N69" s="203">
        <f t="shared" si="16"/>
        <v>0</v>
      </c>
      <c r="O69" s="203">
        <f t="shared" si="16"/>
        <v>0</v>
      </c>
      <c r="P69" s="80">
        <v>36</v>
      </c>
      <c r="Q69" s="80">
        <v>2</v>
      </c>
      <c r="R69" s="80">
        <v>34</v>
      </c>
      <c r="S69" s="80">
        <v>20</v>
      </c>
      <c r="T69" s="80">
        <v>14</v>
      </c>
      <c r="U69" s="80"/>
      <c r="V69" s="80"/>
      <c r="W69" s="80"/>
      <c r="X69" s="80"/>
      <c r="Y69" s="80">
        <v>18</v>
      </c>
      <c r="Z69" s="80">
        <v>6</v>
      </c>
      <c r="AA69" s="183">
        <v>12</v>
      </c>
      <c r="AB69" s="80">
        <v>8</v>
      </c>
      <c r="AC69" s="80">
        <v>4</v>
      </c>
      <c r="AD69" s="80"/>
      <c r="AE69" s="80"/>
      <c r="AF69" s="80"/>
      <c r="AG69" s="80"/>
      <c r="AH69" s="334">
        <v>2</v>
      </c>
      <c r="AI69" s="334">
        <v>2</v>
      </c>
      <c r="AJ69" s="334">
        <v>2</v>
      </c>
      <c r="AK69" s="334">
        <v>2</v>
      </c>
      <c r="AL69" s="334">
        <v>2</v>
      </c>
      <c r="AM69" s="334">
        <v>2</v>
      </c>
      <c r="AN69" s="334">
        <v>2</v>
      </c>
      <c r="AO69" s="334">
        <v>2</v>
      </c>
      <c r="AP69" s="334">
        <v>2</v>
      </c>
      <c r="AQ69" s="334">
        <v>2</v>
      </c>
      <c r="AR69" s="334">
        <v>2</v>
      </c>
      <c r="AS69" s="334">
        <v>2</v>
      </c>
      <c r="AT69" s="334">
        <v>2</v>
      </c>
      <c r="AU69" s="334">
        <v>2</v>
      </c>
      <c r="AV69" s="334">
        <v>2</v>
      </c>
      <c r="AW69" s="334">
        <v>2</v>
      </c>
      <c r="AX69" s="334">
        <v>2</v>
      </c>
      <c r="AY69" s="200" t="s">
        <v>104</v>
      </c>
      <c r="AZ69" s="200" t="s">
        <v>104</v>
      </c>
      <c r="BA69" s="328">
        <v>2</v>
      </c>
      <c r="BB69" s="328">
        <v>2</v>
      </c>
      <c r="BC69" s="328">
        <v>2</v>
      </c>
      <c r="BD69" s="328">
        <v>2</v>
      </c>
      <c r="BE69" s="328">
        <v>2</v>
      </c>
      <c r="BF69" s="328">
        <v>2</v>
      </c>
      <c r="BG69" s="201" t="s">
        <v>403</v>
      </c>
      <c r="BH69" s="201" t="s">
        <v>404</v>
      </c>
      <c r="BI69" s="201" t="s">
        <v>430</v>
      </c>
      <c r="BJ69" s="201" t="s">
        <v>430</v>
      </c>
      <c r="BK69" s="199" t="s">
        <v>91</v>
      </c>
      <c r="BL69" s="199" t="s">
        <v>91</v>
      </c>
      <c r="BM69" s="202" t="s">
        <v>309</v>
      </c>
      <c r="BN69" s="202" t="s">
        <v>309</v>
      </c>
      <c r="BO69" s="330" t="s">
        <v>310</v>
      </c>
      <c r="BP69" s="330" t="s">
        <v>310</v>
      </c>
      <c r="BQ69" s="330" t="s">
        <v>310</v>
      </c>
      <c r="BR69" s="330" t="s">
        <v>310</v>
      </c>
      <c r="BS69" s="332" t="s">
        <v>311</v>
      </c>
      <c r="BT69" s="331" t="s">
        <v>311</v>
      </c>
      <c r="BU69" s="331" t="s">
        <v>311</v>
      </c>
      <c r="BV69" s="331" t="s">
        <v>311</v>
      </c>
      <c r="BW69" s="332" t="s">
        <v>108</v>
      </c>
      <c r="BX69" s="332" t="s">
        <v>108</v>
      </c>
      <c r="BY69" s="112"/>
      <c r="BZ69" s="112"/>
      <c r="CA69" s="112"/>
      <c r="CB69" s="112"/>
      <c r="CC69" s="112"/>
      <c r="CD69" s="112"/>
      <c r="CE69" s="112"/>
      <c r="CF69" s="112"/>
      <c r="CG69" s="112"/>
    </row>
    <row r="70" spans="1:85" ht="25.5">
      <c r="A70" s="77" t="s">
        <v>64</v>
      </c>
      <c r="B70" s="93" t="s">
        <v>138</v>
      </c>
      <c r="C70" s="168" t="s">
        <v>450</v>
      </c>
      <c r="D70" s="177">
        <v>6</v>
      </c>
      <c r="E70" s="177"/>
      <c r="F70" s="177"/>
      <c r="G70" s="203">
        <f t="shared" si="16"/>
        <v>42</v>
      </c>
      <c r="H70" s="203">
        <f t="shared" si="16"/>
        <v>2</v>
      </c>
      <c r="I70" s="203">
        <f t="shared" si="16"/>
        <v>40</v>
      </c>
      <c r="J70" s="203">
        <f t="shared" si="16"/>
        <v>28</v>
      </c>
      <c r="K70" s="203">
        <f t="shared" si="16"/>
        <v>12</v>
      </c>
      <c r="L70" s="203">
        <f t="shared" si="16"/>
        <v>0</v>
      </c>
      <c r="M70" s="203">
        <f t="shared" si="16"/>
        <v>0</v>
      </c>
      <c r="N70" s="203">
        <f t="shared" si="16"/>
        <v>0</v>
      </c>
      <c r="O70" s="203">
        <f t="shared" si="16"/>
        <v>0</v>
      </c>
      <c r="P70" s="80">
        <v>36</v>
      </c>
      <c r="Q70" s="80">
        <v>2</v>
      </c>
      <c r="R70" s="80">
        <v>34</v>
      </c>
      <c r="S70" s="80">
        <v>22</v>
      </c>
      <c r="T70" s="80">
        <v>12</v>
      </c>
      <c r="U70" s="80"/>
      <c r="V70" s="80"/>
      <c r="W70" s="80"/>
      <c r="X70" s="80"/>
      <c r="Y70" s="80">
        <v>6</v>
      </c>
      <c r="Z70" s="80"/>
      <c r="AA70" s="183">
        <v>6</v>
      </c>
      <c r="AB70" s="80">
        <v>6</v>
      </c>
      <c r="AC70" s="80"/>
      <c r="AD70" s="80"/>
      <c r="AE70" s="80"/>
      <c r="AF70" s="80"/>
      <c r="AG70" s="80"/>
      <c r="AH70" s="334">
        <v>2</v>
      </c>
      <c r="AI70" s="334">
        <v>2</v>
      </c>
      <c r="AJ70" s="334">
        <v>2</v>
      </c>
      <c r="AK70" s="334">
        <v>2</v>
      </c>
      <c r="AL70" s="334">
        <v>2</v>
      </c>
      <c r="AM70" s="334">
        <v>2</v>
      </c>
      <c r="AN70" s="334">
        <v>2</v>
      </c>
      <c r="AO70" s="334">
        <v>2</v>
      </c>
      <c r="AP70" s="334">
        <v>2</v>
      </c>
      <c r="AQ70" s="334">
        <v>2</v>
      </c>
      <c r="AR70" s="334">
        <v>2</v>
      </c>
      <c r="AS70" s="334">
        <v>2</v>
      </c>
      <c r="AT70" s="334">
        <v>2</v>
      </c>
      <c r="AU70" s="334">
        <v>2</v>
      </c>
      <c r="AV70" s="334">
        <v>2</v>
      </c>
      <c r="AW70" s="334">
        <v>2</v>
      </c>
      <c r="AX70" s="334">
        <v>2</v>
      </c>
      <c r="AY70" s="200" t="s">
        <v>104</v>
      </c>
      <c r="AZ70" s="200" t="s">
        <v>104</v>
      </c>
      <c r="BA70" s="328">
        <v>1</v>
      </c>
      <c r="BB70" s="328">
        <v>1</v>
      </c>
      <c r="BC70" s="328">
        <v>1</v>
      </c>
      <c r="BD70" s="328">
        <v>1</v>
      </c>
      <c r="BE70" s="328">
        <v>1</v>
      </c>
      <c r="BF70" s="328">
        <v>1</v>
      </c>
      <c r="BG70" s="201" t="s">
        <v>403</v>
      </c>
      <c r="BH70" s="201" t="s">
        <v>404</v>
      </c>
      <c r="BI70" s="201" t="s">
        <v>430</v>
      </c>
      <c r="BJ70" s="201" t="s">
        <v>430</v>
      </c>
      <c r="BK70" s="199" t="s">
        <v>91</v>
      </c>
      <c r="BL70" s="199" t="s">
        <v>91</v>
      </c>
      <c r="BM70" s="202" t="s">
        <v>309</v>
      </c>
      <c r="BN70" s="202" t="s">
        <v>309</v>
      </c>
      <c r="BO70" s="330" t="s">
        <v>310</v>
      </c>
      <c r="BP70" s="330" t="s">
        <v>310</v>
      </c>
      <c r="BQ70" s="330" t="s">
        <v>310</v>
      </c>
      <c r="BR70" s="330" t="s">
        <v>310</v>
      </c>
      <c r="BS70" s="332" t="s">
        <v>311</v>
      </c>
      <c r="BT70" s="331" t="s">
        <v>311</v>
      </c>
      <c r="BU70" s="331" t="s">
        <v>311</v>
      </c>
      <c r="BV70" s="331" t="s">
        <v>311</v>
      </c>
      <c r="BW70" s="332" t="s">
        <v>108</v>
      </c>
      <c r="BX70" s="332" t="s">
        <v>108</v>
      </c>
      <c r="BY70" s="112"/>
      <c r="BZ70" s="112"/>
      <c r="CA70" s="112"/>
      <c r="CB70" s="112"/>
      <c r="CC70" s="112"/>
      <c r="CD70" s="112"/>
      <c r="CE70" s="112"/>
      <c r="CF70" s="112"/>
      <c r="CG70" s="112"/>
    </row>
    <row r="71" spans="1:85" ht="12.75" customHeight="1">
      <c r="A71" s="77" t="s">
        <v>80</v>
      </c>
      <c r="B71" s="143" t="s">
        <v>346</v>
      </c>
      <c r="C71" s="168" t="s">
        <v>450</v>
      </c>
      <c r="D71" s="177">
        <v>6</v>
      </c>
      <c r="E71" s="177"/>
      <c r="F71" s="177"/>
      <c r="G71" s="203">
        <f t="shared" si="16"/>
        <v>50</v>
      </c>
      <c r="H71" s="203">
        <f t="shared" si="16"/>
        <v>4</v>
      </c>
      <c r="I71" s="203">
        <f t="shared" si="16"/>
        <v>46</v>
      </c>
      <c r="J71" s="203">
        <f t="shared" si="16"/>
        <v>32</v>
      </c>
      <c r="K71" s="203">
        <f t="shared" si="16"/>
        <v>14</v>
      </c>
      <c r="L71" s="203">
        <f t="shared" si="16"/>
        <v>0</v>
      </c>
      <c r="M71" s="203">
        <f t="shared" si="16"/>
        <v>0</v>
      </c>
      <c r="N71" s="203">
        <f t="shared" si="16"/>
        <v>0</v>
      </c>
      <c r="O71" s="203">
        <f t="shared" si="16"/>
        <v>0</v>
      </c>
      <c r="P71" s="80">
        <v>36</v>
      </c>
      <c r="Q71" s="80">
        <v>2</v>
      </c>
      <c r="R71" s="80">
        <v>34</v>
      </c>
      <c r="S71" s="80">
        <v>24</v>
      </c>
      <c r="T71" s="80">
        <v>10</v>
      </c>
      <c r="U71" s="80"/>
      <c r="V71" s="80"/>
      <c r="W71" s="80"/>
      <c r="X71" s="80"/>
      <c r="Y71" s="80">
        <v>14</v>
      </c>
      <c r="Z71" s="80">
        <v>2</v>
      </c>
      <c r="AA71" s="183">
        <v>12</v>
      </c>
      <c r="AB71" s="80">
        <v>8</v>
      </c>
      <c r="AC71" s="80">
        <v>4</v>
      </c>
      <c r="AD71" s="80"/>
      <c r="AE71" s="80"/>
      <c r="AF71" s="80"/>
      <c r="AG71" s="80"/>
      <c r="AH71" s="334">
        <v>2</v>
      </c>
      <c r="AI71" s="334">
        <v>2</v>
      </c>
      <c r="AJ71" s="334">
        <v>2</v>
      </c>
      <c r="AK71" s="334">
        <v>2</v>
      </c>
      <c r="AL71" s="334">
        <v>2</v>
      </c>
      <c r="AM71" s="334">
        <v>2</v>
      </c>
      <c r="AN71" s="334">
        <v>2</v>
      </c>
      <c r="AO71" s="334">
        <v>2</v>
      </c>
      <c r="AP71" s="334">
        <v>2</v>
      </c>
      <c r="AQ71" s="334">
        <v>2</v>
      </c>
      <c r="AR71" s="334">
        <v>2</v>
      </c>
      <c r="AS71" s="334">
        <v>2</v>
      </c>
      <c r="AT71" s="334">
        <v>2</v>
      </c>
      <c r="AU71" s="334">
        <v>2</v>
      </c>
      <c r="AV71" s="334">
        <v>2</v>
      </c>
      <c r="AW71" s="334">
        <v>2</v>
      </c>
      <c r="AX71" s="334">
        <v>2</v>
      </c>
      <c r="AY71" s="200" t="s">
        <v>104</v>
      </c>
      <c r="AZ71" s="200" t="s">
        <v>104</v>
      </c>
      <c r="BA71" s="328">
        <v>2</v>
      </c>
      <c r="BB71" s="328">
        <v>2</v>
      </c>
      <c r="BC71" s="328">
        <v>2</v>
      </c>
      <c r="BD71" s="328">
        <v>2</v>
      </c>
      <c r="BE71" s="328">
        <v>2</v>
      </c>
      <c r="BF71" s="328">
        <v>2</v>
      </c>
      <c r="BG71" s="201" t="s">
        <v>403</v>
      </c>
      <c r="BH71" s="201" t="s">
        <v>404</v>
      </c>
      <c r="BI71" s="201" t="s">
        <v>430</v>
      </c>
      <c r="BJ71" s="201" t="s">
        <v>430</v>
      </c>
      <c r="BK71" s="199" t="s">
        <v>91</v>
      </c>
      <c r="BL71" s="199" t="s">
        <v>91</v>
      </c>
      <c r="BM71" s="202" t="s">
        <v>309</v>
      </c>
      <c r="BN71" s="202" t="s">
        <v>309</v>
      </c>
      <c r="BO71" s="330" t="s">
        <v>310</v>
      </c>
      <c r="BP71" s="330" t="s">
        <v>310</v>
      </c>
      <c r="BQ71" s="330" t="s">
        <v>310</v>
      </c>
      <c r="BR71" s="330" t="s">
        <v>310</v>
      </c>
      <c r="BS71" s="332" t="s">
        <v>311</v>
      </c>
      <c r="BT71" s="331" t="s">
        <v>311</v>
      </c>
      <c r="BU71" s="331" t="s">
        <v>311</v>
      </c>
      <c r="BV71" s="331" t="s">
        <v>311</v>
      </c>
      <c r="BW71" s="332" t="s">
        <v>108</v>
      </c>
      <c r="BX71" s="332" t="s">
        <v>108</v>
      </c>
      <c r="BY71" s="112"/>
      <c r="BZ71" s="112"/>
      <c r="CA71" s="112"/>
      <c r="CB71" s="112"/>
      <c r="CC71" s="112"/>
      <c r="CD71" s="112"/>
      <c r="CE71" s="112"/>
      <c r="CF71" s="112"/>
      <c r="CG71" s="112"/>
    </row>
    <row r="72" spans="1:85" s="13" customFormat="1" ht="18.75" customHeight="1">
      <c r="A72" s="77" t="s">
        <v>81</v>
      </c>
      <c r="B72" s="143" t="s">
        <v>354</v>
      </c>
      <c r="C72" s="168" t="s">
        <v>450</v>
      </c>
      <c r="D72" s="177">
        <v>6</v>
      </c>
      <c r="E72" s="177"/>
      <c r="F72" s="177"/>
      <c r="G72" s="203">
        <f t="shared" si="16"/>
        <v>50</v>
      </c>
      <c r="H72" s="203">
        <f t="shared" si="16"/>
        <v>4</v>
      </c>
      <c r="I72" s="203">
        <f t="shared" si="16"/>
        <v>46</v>
      </c>
      <c r="J72" s="203">
        <f t="shared" si="16"/>
        <v>32</v>
      </c>
      <c r="K72" s="203">
        <f t="shared" si="16"/>
        <v>14</v>
      </c>
      <c r="L72" s="203">
        <f t="shared" si="16"/>
        <v>0</v>
      </c>
      <c r="M72" s="203">
        <f t="shared" si="16"/>
        <v>0</v>
      </c>
      <c r="N72" s="203">
        <f t="shared" si="16"/>
        <v>0</v>
      </c>
      <c r="O72" s="203">
        <f t="shared" si="16"/>
        <v>0</v>
      </c>
      <c r="P72" s="80">
        <v>36</v>
      </c>
      <c r="Q72" s="80">
        <v>2</v>
      </c>
      <c r="R72" s="80">
        <v>34</v>
      </c>
      <c r="S72" s="80">
        <v>24</v>
      </c>
      <c r="T72" s="80">
        <v>10</v>
      </c>
      <c r="U72" s="80"/>
      <c r="V72" s="80"/>
      <c r="W72" s="80"/>
      <c r="X72" s="80"/>
      <c r="Y72" s="80">
        <v>14</v>
      </c>
      <c r="Z72" s="80">
        <v>2</v>
      </c>
      <c r="AA72" s="183">
        <v>12</v>
      </c>
      <c r="AB72" s="80">
        <v>8</v>
      </c>
      <c r="AC72" s="80">
        <v>4</v>
      </c>
      <c r="AD72" s="80"/>
      <c r="AE72" s="80"/>
      <c r="AF72" s="80"/>
      <c r="AG72" s="80"/>
      <c r="AH72" s="334">
        <v>2</v>
      </c>
      <c r="AI72" s="334">
        <v>2</v>
      </c>
      <c r="AJ72" s="334">
        <v>2</v>
      </c>
      <c r="AK72" s="334">
        <v>2</v>
      </c>
      <c r="AL72" s="334">
        <v>2</v>
      </c>
      <c r="AM72" s="334">
        <v>2</v>
      </c>
      <c r="AN72" s="334">
        <v>2</v>
      </c>
      <c r="AO72" s="334">
        <v>2</v>
      </c>
      <c r="AP72" s="334">
        <v>2</v>
      </c>
      <c r="AQ72" s="334">
        <v>2</v>
      </c>
      <c r="AR72" s="334">
        <v>2</v>
      </c>
      <c r="AS72" s="334">
        <v>2</v>
      </c>
      <c r="AT72" s="334">
        <v>2</v>
      </c>
      <c r="AU72" s="334">
        <v>2</v>
      </c>
      <c r="AV72" s="334">
        <v>2</v>
      </c>
      <c r="AW72" s="334">
        <v>2</v>
      </c>
      <c r="AX72" s="334">
        <v>2</v>
      </c>
      <c r="AY72" s="200" t="s">
        <v>104</v>
      </c>
      <c r="AZ72" s="200" t="s">
        <v>104</v>
      </c>
      <c r="BA72" s="328">
        <v>2</v>
      </c>
      <c r="BB72" s="328">
        <v>2</v>
      </c>
      <c r="BC72" s="328">
        <v>2</v>
      </c>
      <c r="BD72" s="328">
        <v>2</v>
      </c>
      <c r="BE72" s="328">
        <v>2</v>
      </c>
      <c r="BF72" s="328">
        <v>2</v>
      </c>
      <c r="BG72" s="201" t="s">
        <v>403</v>
      </c>
      <c r="BH72" s="201" t="s">
        <v>404</v>
      </c>
      <c r="BI72" s="201" t="s">
        <v>430</v>
      </c>
      <c r="BJ72" s="201" t="s">
        <v>430</v>
      </c>
      <c r="BK72" s="199" t="s">
        <v>91</v>
      </c>
      <c r="BL72" s="199" t="s">
        <v>91</v>
      </c>
      <c r="BM72" s="202" t="s">
        <v>309</v>
      </c>
      <c r="BN72" s="202" t="s">
        <v>309</v>
      </c>
      <c r="BO72" s="330" t="s">
        <v>310</v>
      </c>
      <c r="BP72" s="330" t="s">
        <v>310</v>
      </c>
      <c r="BQ72" s="330" t="s">
        <v>310</v>
      </c>
      <c r="BR72" s="330" t="s">
        <v>310</v>
      </c>
      <c r="BS72" s="332" t="s">
        <v>311</v>
      </c>
      <c r="BT72" s="331" t="s">
        <v>311</v>
      </c>
      <c r="BU72" s="331" t="s">
        <v>311</v>
      </c>
      <c r="BV72" s="331" t="s">
        <v>311</v>
      </c>
      <c r="BW72" s="332" t="s">
        <v>108</v>
      </c>
      <c r="BX72" s="332" t="s">
        <v>108</v>
      </c>
      <c r="BY72" s="112"/>
      <c r="BZ72" s="112"/>
      <c r="CA72" s="112"/>
      <c r="CB72" s="112"/>
      <c r="CC72" s="112"/>
      <c r="CD72" s="112"/>
      <c r="CE72" s="112"/>
      <c r="CF72" s="112"/>
      <c r="CG72" s="112"/>
    </row>
    <row r="73" spans="1:85" ht="38.25">
      <c r="A73" s="98" t="s">
        <v>82</v>
      </c>
      <c r="B73" s="78" t="s">
        <v>360</v>
      </c>
      <c r="C73" s="168" t="s">
        <v>450</v>
      </c>
      <c r="D73" s="190">
        <v>6</v>
      </c>
      <c r="E73" s="77"/>
      <c r="F73" s="77"/>
      <c r="G73" s="203">
        <f t="shared" si="16"/>
        <v>115</v>
      </c>
      <c r="H73" s="203">
        <f t="shared" si="16"/>
        <v>40</v>
      </c>
      <c r="I73" s="203">
        <f t="shared" si="16"/>
        <v>75</v>
      </c>
      <c r="J73" s="203">
        <f t="shared" si="16"/>
        <v>28</v>
      </c>
      <c r="K73" s="203">
        <f t="shared" si="16"/>
        <v>47</v>
      </c>
      <c r="L73" s="203">
        <f t="shared" si="16"/>
        <v>0</v>
      </c>
      <c r="M73" s="203">
        <f t="shared" si="16"/>
        <v>0</v>
      </c>
      <c r="N73" s="203">
        <f t="shared" si="16"/>
        <v>0</v>
      </c>
      <c r="O73" s="203">
        <f t="shared" si="16"/>
        <v>0</v>
      </c>
      <c r="P73" s="80">
        <v>85</v>
      </c>
      <c r="Q73" s="80">
        <v>34</v>
      </c>
      <c r="R73" s="80">
        <v>51</v>
      </c>
      <c r="S73" s="80">
        <v>20</v>
      </c>
      <c r="T73" s="80">
        <v>31</v>
      </c>
      <c r="U73" s="80"/>
      <c r="V73" s="80"/>
      <c r="W73" s="80"/>
      <c r="X73" s="80"/>
      <c r="Y73" s="80">
        <v>30</v>
      </c>
      <c r="Z73" s="80">
        <v>6</v>
      </c>
      <c r="AA73" s="183">
        <v>24</v>
      </c>
      <c r="AB73" s="80">
        <v>8</v>
      </c>
      <c r="AC73" s="80">
        <v>16</v>
      </c>
      <c r="AD73" s="80"/>
      <c r="AE73" s="80"/>
      <c r="AF73" s="80"/>
      <c r="AG73" s="80"/>
      <c r="AH73" s="334">
        <v>3</v>
      </c>
      <c r="AI73" s="334">
        <v>3</v>
      </c>
      <c r="AJ73" s="334">
        <v>3</v>
      </c>
      <c r="AK73" s="334">
        <v>3</v>
      </c>
      <c r="AL73" s="334">
        <v>3</v>
      </c>
      <c r="AM73" s="334">
        <v>3</v>
      </c>
      <c r="AN73" s="334">
        <v>3</v>
      </c>
      <c r="AO73" s="334">
        <v>3</v>
      </c>
      <c r="AP73" s="334">
        <v>3</v>
      </c>
      <c r="AQ73" s="334">
        <v>3</v>
      </c>
      <c r="AR73" s="334">
        <v>3</v>
      </c>
      <c r="AS73" s="334">
        <v>3</v>
      </c>
      <c r="AT73" s="334">
        <v>3</v>
      </c>
      <c r="AU73" s="334">
        <v>3</v>
      </c>
      <c r="AV73" s="334">
        <v>3</v>
      </c>
      <c r="AW73" s="334">
        <v>3</v>
      </c>
      <c r="AX73" s="334">
        <v>3</v>
      </c>
      <c r="AY73" s="200" t="s">
        <v>104</v>
      </c>
      <c r="AZ73" s="200" t="s">
        <v>104</v>
      </c>
      <c r="BA73" s="328">
        <v>4</v>
      </c>
      <c r="BB73" s="328">
        <v>4</v>
      </c>
      <c r="BC73" s="328">
        <v>4</v>
      </c>
      <c r="BD73" s="328">
        <v>4</v>
      </c>
      <c r="BE73" s="328">
        <v>4</v>
      </c>
      <c r="BF73" s="328">
        <v>4</v>
      </c>
      <c r="BG73" s="201" t="s">
        <v>403</v>
      </c>
      <c r="BH73" s="201" t="s">
        <v>404</v>
      </c>
      <c r="BI73" s="201" t="s">
        <v>430</v>
      </c>
      <c r="BJ73" s="201" t="s">
        <v>430</v>
      </c>
      <c r="BK73" s="199" t="s">
        <v>91</v>
      </c>
      <c r="BL73" s="199" t="s">
        <v>91</v>
      </c>
      <c r="BM73" s="202" t="s">
        <v>309</v>
      </c>
      <c r="BN73" s="202" t="s">
        <v>309</v>
      </c>
      <c r="BO73" s="330" t="s">
        <v>310</v>
      </c>
      <c r="BP73" s="330" t="s">
        <v>310</v>
      </c>
      <c r="BQ73" s="330" t="s">
        <v>310</v>
      </c>
      <c r="BR73" s="330" t="s">
        <v>310</v>
      </c>
      <c r="BS73" s="332" t="s">
        <v>311</v>
      </c>
      <c r="BT73" s="331" t="s">
        <v>311</v>
      </c>
      <c r="BU73" s="331" t="s">
        <v>311</v>
      </c>
      <c r="BV73" s="331" t="s">
        <v>311</v>
      </c>
      <c r="BW73" s="332" t="s">
        <v>108</v>
      </c>
      <c r="BX73" s="332" t="s">
        <v>108</v>
      </c>
      <c r="BY73" s="112"/>
      <c r="BZ73" s="112"/>
      <c r="CA73" s="112"/>
      <c r="CB73" s="112"/>
      <c r="CC73" s="112"/>
      <c r="CD73" s="112"/>
      <c r="CE73" s="112"/>
      <c r="CF73" s="112"/>
      <c r="CG73" s="112"/>
    </row>
    <row r="74" spans="1:85" ht="13.5">
      <c r="A74" s="98" t="s">
        <v>96</v>
      </c>
      <c r="B74" s="78" t="s">
        <v>268</v>
      </c>
      <c r="C74" s="168" t="s">
        <v>92</v>
      </c>
      <c r="D74" s="190">
        <v>6</v>
      </c>
      <c r="E74" s="77"/>
      <c r="F74" s="77"/>
      <c r="G74" s="203">
        <f t="shared" si="16"/>
        <v>36</v>
      </c>
      <c r="H74" s="203">
        <f t="shared" si="16"/>
        <v>0</v>
      </c>
      <c r="I74" s="203">
        <f t="shared" si="16"/>
        <v>0</v>
      </c>
      <c r="J74" s="203">
        <f t="shared" si="16"/>
        <v>0</v>
      </c>
      <c r="K74" s="203">
        <f t="shared" si="16"/>
        <v>0</v>
      </c>
      <c r="L74" s="203">
        <f t="shared" si="16"/>
        <v>0</v>
      </c>
      <c r="M74" s="203">
        <f t="shared" si="16"/>
        <v>0</v>
      </c>
      <c r="N74" s="203">
        <f t="shared" si="16"/>
        <v>0</v>
      </c>
      <c r="O74" s="203">
        <f t="shared" si="16"/>
        <v>36</v>
      </c>
      <c r="P74" s="80">
        <v>0</v>
      </c>
      <c r="Q74" s="87"/>
      <c r="R74" s="80"/>
      <c r="S74" s="80"/>
      <c r="T74" s="80"/>
      <c r="U74" s="80"/>
      <c r="V74" s="80"/>
      <c r="W74" s="80"/>
      <c r="X74" s="80"/>
      <c r="Y74" s="80">
        <v>36</v>
      </c>
      <c r="Z74" s="87"/>
      <c r="AA74" s="80"/>
      <c r="AB74" s="80"/>
      <c r="AC74" s="80"/>
      <c r="AD74" s="80"/>
      <c r="AE74" s="80"/>
      <c r="AF74" s="80"/>
      <c r="AG74" s="80">
        <v>36</v>
      </c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200" t="s">
        <v>104</v>
      </c>
      <c r="AZ74" s="200" t="s">
        <v>104</v>
      </c>
      <c r="BA74" s="328"/>
      <c r="BB74" s="328"/>
      <c r="BC74" s="328"/>
      <c r="BD74" s="328"/>
      <c r="BE74" s="328"/>
      <c r="BF74" s="328"/>
      <c r="BG74" s="201">
        <v>36</v>
      </c>
      <c r="BH74" s="201" t="s">
        <v>404</v>
      </c>
      <c r="BI74" s="201" t="s">
        <v>430</v>
      </c>
      <c r="BJ74" s="201" t="s">
        <v>430</v>
      </c>
      <c r="BK74" s="199" t="s">
        <v>91</v>
      </c>
      <c r="BL74" s="199" t="s">
        <v>91</v>
      </c>
      <c r="BM74" s="202" t="s">
        <v>309</v>
      </c>
      <c r="BN74" s="202" t="s">
        <v>309</v>
      </c>
      <c r="BO74" s="330" t="s">
        <v>310</v>
      </c>
      <c r="BP74" s="330" t="s">
        <v>310</v>
      </c>
      <c r="BQ74" s="330" t="s">
        <v>310</v>
      </c>
      <c r="BR74" s="330" t="s">
        <v>310</v>
      </c>
      <c r="BS74" s="332" t="s">
        <v>311</v>
      </c>
      <c r="BT74" s="331" t="s">
        <v>311</v>
      </c>
      <c r="BU74" s="331" t="s">
        <v>311</v>
      </c>
      <c r="BV74" s="331" t="s">
        <v>311</v>
      </c>
      <c r="BW74" s="332" t="s">
        <v>108</v>
      </c>
      <c r="BX74" s="332" t="s">
        <v>108</v>
      </c>
      <c r="BY74" s="112"/>
      <c r="BZ74" s="112"/>
      <c r="CA74" s="112"/>
      <c r="CB74" s="112"/>
      <c r="CC74" s="112"/>
      <c r="CD74" s="112"/>
      <c r="CE74" s="112"/>
      <c r="CF74" s="112"/>
      <c r="CG74" s="112"/>
    </row>
    <row r="75" spans="1:85" ht="25.5">
      <c r="A75" s="98" t="s">
        <v>142</v>
      </c>
      <c r="B75" s="93" t="s">
        <v>215</v>
      </c>
      <c r="C75" s="168" t="s">
        <v>92</v>
      </c>
      <c r="D75" s="190">
        <v>6</v>
      </c>
      <c r="E75" s="77"/>
      <c r="F75" s="77"/>
      <c r="G75" s="203">
        <f t="shared" si="16"/>
        <v>36</v>
      </c>
      <c r="H75" s="203">
        <f t="shared" si="16"/>
        <v>0</v>
      </c>
      <c r="I75" s="203">
        <f t="shared" si="16"/>
        <v>0</v>
      </c>
      <c r="J75" s="203">
        <f t="shared" si="16"/>
        <v>0</v>
      </c>
      <c r="K75" s="203">
        <f t="shared" si="16"/>
        <v>0</v>
      </c>
      <c r="L75" s="203">
        <f t="shared" si="16"/>
        <v>0</v>
      </c>
      <c r="M75" s="203">
        <f t="shared" si="16"/>
        <v>0</v>
      </c>
      <c r="N75" s="203">
        <f t="shared" si="16"/>
        <v>0</v>
      </c>
      <c r="O75" s="203">
        <f t="shared" si="16"/>
        <v>36</v>
      </c>
      <c r="P75" s="80">
        <v>0</v>
      </c>
      <c r="Q75" s="88"/>
      <c r="R75" s="80"/>
      <c r="S75" s="80"/>
      <c r="T75" s="80"/>
      <c r="U75" s="80"/>
      <c r="V75" s="80"/>
      <c r="W75" s="80"/>
      <c r="X75" s="80"/>
      <c r="Y75" s="80">
        <v>36</v>
      </c>
      <c r="Z75" s="88"/>
      <c r="AA75" s="80"/>
      <c r="AB75" s="80"/>
      <c r="AC75" s="80"/>
      <c r="AD75" s="80"/>
      <c r="AE75" s="80"/>
      <c r="AF75" s="80"/>
      <c r="AG75" s="80">
        <v>36</v>
      </c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200" t="s">
        <v>104</v>
      </c>
      <c r="AZ75" s="200" t="s">
        <v>104</v>
      </c>
      <c r="BA75" s="328"/>
      <c r="BB75" s="328"/>
      <c r="BC75" s="328"/>
      <c r="BD75" s="328"/>
      <c r="BE75" s="328"/>
      <c r="BF75" s="328"/>
      <c r="BG75" s="201" t="s">
        <v>403</v>
      </c>
      <c r="BH75" s="201" t="s">
        <v>404</v>
      </c>
      <c r="BI75" s="201" t="s">
        <v>430</v>
      </c>
      <c r="BJ75" s="201" t="s">
        <v>430</v>
      </c>
      <c r="BK75" s="199" t="s">
        <v>91</v>
      </c>
      <c r="BL75" s="199" t="s">
        <v>91</v>
      </c>
      <c r="BM75" s="202">
        <v>36</v>
      </c>
      <c r="BN75" s="202" t="s">
        <v>309</v>
      </c>
      <c r="BO75" s="330" t="s">
        <v>310</v>
      </c>
      <c r="BP75" s="330" t="s">
        <v>310</v>
      </c>
      <c r="BQ75" s="330" t="s">
        <v>310</v>
      </c>
      <c r="BR75" s="330" t="s">
        <v>310</v>
      </c>
      <c r="BS75" s="332" t="s">
        <v>311</v>
      </c>
      <c r="BT75" s="331" t="s">
        <v>311</v>
      </c>
      <c r="BU75" s="331" t="s">
        <v>311</v>
      </c>
      <c r="BV75" s="331" t="s">
        <v>311</v>
      </c>
      <c r="BW75" s="332" t="s">
        <v>108</v>
      </c>
      <c r="BX75" s="332" t="s">
        <v>108</v>
      </c>
      <c r="BY75" s="112"/>
      <c r="BZ75" s="112"/>
      <c r="CA75" s="112"/>
      <c r="CB75" s="112"/>
      <c r="CC75" s="112"/>
      <c r="CD75" s="112"/>
      <c r="CE75" s="112"/>
      <c r="CF75" s="112"/>
      <c r="CG75" s="112"/>
    </row>
    <row r="76" spans="1:85" ht="25.5">
      <c r="A76" s="98" t="s">
        <v>361</v>
      </c>
      <c r="B76" s="93" t="s">
        <v>357</v>
      </c>
      <c r="C76" s="168" t="s">
        <v>453</v>
      </c>
      <c r="D76" s="190"/>
      <c r="E76" s="77"/>
      <c r="F76" s="77">
        <v>6</v>
      </c>
      <c r="G76" s="203">
        <f t="shared" si="16"/>
        <v>18</v>
      </c>
      <c r="H76" s="203">
        <f t="shared" si="16"/>
        <v>0</v>
      </c>
      <c r="I76" s="203">
        <f t="shared" si="16"/>
        <v>0</v>
      </c>
      <c r="J76" s="203">
        <f t="shared" si="16"/>
        <v>0</v>
      </c>
      <c r="K76" s="203">
        <f t="shared" si="16"/>
        <v>0</v>
      </c>
      <c r="L76" s="203">
        <f t="shared" si="16"/>
        <v>0</v>
      </c>
      <c r="M76" s="203">
        <f t="shared" si="16"/>
        <v>0</v>
      </c>
      <c r="N76" s="203">
        <f t="shared" si="16"/>
        <v>18</v>
      </c>
      <c r="O76" s="203">
        <f t="shared" si="16"/>
        <v>0</v>
      </c>
      <c r="P76" s="80">
        <v>0</v>
      </c>
      <c r="Q76" s="88"/>
      <c r="R76" s="80"/>
      <c r="S76" s="80"/>
      <c r="T76" s="80"/>
      <c r="U76" s="80"/>
      <c r="V76" s="80"/>
      <c r="W76" s="88"/>
      <c r="X76" s="88"/>
      <c r="Y76" s="80">
        <v>18</v>
      </c>
      <c r="Z76" s="88"/>
      <c r="AA76" s="80"/>
      <c r="AB76" s="80"/>
      <c r="AC76" s="80"/>
      <c r="AD76" s="80"/>
      <c r="AE76" s="80"/>
      <c r="AF76" s="88">
        <v>18</v>
      </c>
      <c r="AG76" s="88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200" t="s">
        <v>104</v>
      </c>
      <c r="AZ76" s="200" t="s">
        <v>104</v>
      </c>
      <c r="BA76" s="328"/>
      <c r="BB76" s="328"/>
      <c r="BC76" s="328"/>
      <c r="BD76" s="328"/>
      <c r="BE76" s="328"/>
      <c r="BF76" s="328"/>
      <c r="BG76" s="201" t="s">
        <v>403</v>
      </c>
      <c r="BH76" s="201" t="s">
        <v>404</v>
      </c>
      <c r="BI76" s="201" t="s">
        <v>430</v>
      </c>
      <c r="BJ76" s="201" t="s">
        <v>430</v>
      </c>
      <c r="BK76" s="199" t="s">
        <v>91</v>
      </c>
      <c r="BL76" s="199" t="s">
        <v>91</v>
      </c>
      <c r="BM76" s="202" t="s">
        <v>309</v>
      </c>
      <c r="BN76" s="202" t="s">
        <v>309</v>
      </c>
      <c r="BO76" s="330" t="s">
        <v>310</v>
      </c>
      <c r="BP76" s="330" t="s">
        <v>310</v>
      </c>
      <c r="BQ76" s="330" t="s">
        <v>310</v>
      </c>
      <c r="BR76" s="330" t="s">
        <v>310</v>
      </c>
      <c r="BS76" s="332" t="s">
        <v>311</v>
      </c>
      <c r="BT76" s="331" t="s">
        <v>311</v>
      </c>
      <c r="BU76" s="331" t="s">
        <v>311</v>
      </c>
      <c r="BV76" s="331" t="s">
        <v>311</v>
      </c>
      <c r="BW76" s="332" t="s">
        <v>108</v>
      </c>
      <c r="BX76" s="332" t="s">
        <v>108</v>
      </c>
      <c r="BY76" s="112"/>
      <c r="BZ76" s="112"/>
      <c r="CA76" s="112"/>
      <c r="CB76" s="112"/>
      <c r="CC76" s="112"/>
      <c r="CD76" s="112"/>
      <c r="CE76" s="112"/>
      <c r="CF76" s="112"/>
      <c r="CG76" s="112"/>
    </row>
    <row r="77" spans="1:85" ht="25.5">
      <c r="A77" s="98" t="s">
        <v>209</v>
      </c>
      <c r="B77" s="78" t="s">
        <v>362</v>
      </c>
      <c r="C77" s="168" t="s">
        <v>450</v>
      </c>
      <c r="D77" s="190">
        <v>6</v>
      </c>
      <c r="E77" s="77"/>
      <c r="F77" s="77"/>
      <c r="G77" s="203">
        <f t="shared" si="16"/>
        <v>138</v>
      </c>
      <c r="H77" s="203">
        <f t="shared" si="16"/>
        <v>40</v>
      </c>
      <c r="I77" s="203">
        <f t="shared" si="16"/>
        <v>98</v>
      </c>
      <c r="J77" s="203">
        <f t="shared" si="16"/>
        <v>48</v>
      </c>
      <c r="K77" s="203">
        <f t="shared" si="16"/>
        <v>30</v>
      </c>
      <c r="L77" s="203">
        <f t="shared" si="16"/>
        <v>0</v>
      </c>
      <c r="M77" s="203">
        <f t="shared" si="16"/>
        <v>20</v>
      </c>
      <c r="N77" s="203">
        <f t="shared" si="16"/>
        <v>0</v>
      </c>
      <c r="O77" s="203">
        <f t="shared" si="16"/>
        <v>0</v>
      </c>
      <c r="P77" s="80">
        <v>101</v>
      </c>
      <c r="Q77" s="80">
        <v>33</v>
      </c>
      <c r="R77" s="80">
        <v>68</v>
      </c>
      <c r="S77" s="80">
        <v>38</v>
      </c>
      <c r="T77" s="80">
        <v>30</v>
      </c>
      <c r="U77" s="80"/>
      <c r="V77" s="80"/>
      <c r="W77" s="80"/>
      <c r="X77" s="80"/>
      <c r="Y77" s="80">
        <v>37</v>
      </c>
      <c r="Z77" s="80">
        <v>7</v>
      </c>
      <c r="AA77" s="183">
        <v>30</v>
      </c>
      <c r="AB77" s="80">
        <v>10</v>
      </c>
      <c r="AC77" s="80"/>
      <c r="AD77" s="80"/>
      <c r="AE77" s="80">
        <v>20</v>
      </c>
      <c r="AF77" s="80"/>
      <c r="AG77" s="80"/>
      <c r="AH77" s="334">
        <v>4</v>
      </c>
      <c r="AI77" s="334">
        <v>4</v>
      </c>
      <c r="AJ77" s="334">
        <v>4</v>
      </c>
      <c r="AK77" s="334">
        <v>4</v>
      </c>
      <c r="AL77" s="334">
        <v>4</v>
      </c>
      <c r="AM77" s="334">
        <v>4</v>
      </c>
      <c r="AN77" s="334">
        <v>4</v>
      </c>
      <c r="AO77" s="334">
        <v>4</v>
      </c>
      <c r="AP77" s="334">
        <v>4</v>
      </c>
      <c r="AQ77" s="334">
        <v>4</v>
      </c>
      <c r="AR77" s="334">
        <v>4</v>
      </c>
      <c r="AS77" s="334">
        <v>4</v>
      </c>
      <c r="AT77" s="334">
        <v>4</v>
      </c>
      <c r="AU77" s="334">
        <v>4</v>
      </c>
      <c r="AV77" s="334">
        <v>4</v>
      </c>
      <c r="AW77" s="334">
        <v>4</v>
      </c>
      <c r="AX77" s="334">
        <v>4</v>
      </c>
      <c r="AY77" s="200" t="s">
        <v>104</v>
      </c>
      <c r="AZ77" s="200" t="s">
        <v>104</v>
      </c>
      <c r="BA77" s="328">
        <v>5</v>
      </c>
      <c r="BB77" s="328">
        <v>5</v>
      </c>
      <c r="BC77" s="328">
        <v>5</v>
      </c>
      <c r="BD77" s="328">
        <v>5</v>
      </c>
      <c r="BE77" s="328">
        <v>5</v>
      </c>
      <c r="BF77" s="328">
        <v>5</v>
      </c>
      <c r="BG77" s="201" t="s">
        <v>403</v>
      </c>
      <c r="BH77" s="201" t="s">
        <v>404</v>
      </c>
      <c r="BI77" s="201" t="s">
        <v>430</v>
      </c>
      <c r="BJ77" s="201" t="s">
        <v>430</v>
      </c>
      <c r="BK77" s="199" t="s">
        <v>91</v>
      </c>
      <c r="BL77" s="199" t="s">
        <v>91</v>
      </c>
      <c r="BM77" s="202" t="s">
        <v>309</v>
      </c>
      <c r="BN77" s="202" t="s">
        <v>309</v>
      </c>
      <c r="BO77" s="330" t="s">
        <v>310</v>
      </c>
      <c r="BP77" s="330" t="s">
        <v>310</v>
      </c>
      <c r="BQ77" s="330" t="s">
        <v>310</v>
      </c>
      <c r="BR77" s="330" t="s">
        <v>310</v>
      </c>
      <c r="BS77" s="332" t="s">
        <v>311</v>
      </c>
      <c r="BT77" s="331" t="s">
        <v>311</v>
      </c>
      <c r="BU77" s="331" t="s">
        <v>311</v>
      </c>
      <c r="BV77" s="331" t="s">
        <v>311</v>
      </c>
      <c r="BW77" s="332" t="s">
        <v>108</v>
      </c>
      <c r="BX77" s="332" t="s">
        <v>108</v>
      </c>
      <c r="BY77" s="112"/>
      <c r="BZ77" s="112"/>
      <c r="CA77" s="112"/>
      <c r="CB77" s="112"/>
      <c r="CC77" s="112"/>
      <c r="CD77" s="112"/>
      <c r="CE77" s="112"/>
      <c r="CF77" s="112"/>
      <c r="CG77" s="112"/>
    </row>
    <row r="78" spans="1:85" ht="25.5">
      <c r="A78" s="98" t="s">
        <v>363</v>
      </c>
      <c r="B78" s="78" t="s">
        <v>364</v>
      </c>
      <c r="C78" s="168" t="s">
        <v>450</v>
      </c>
      <c r="D78" s="190">
        <v>6</v>
      </c>
      <c r="E78" s="77"/>
      <c r="F78" s="77"/>
      <c r="G78" s="203">
        <f t="shared" si="16"/>
        <v>122</v>
      </c>
      <c r="H78" s="203">
        <f t="shared" si="16"/>
        <v>24</v>
      </c>
      <c r="I78" s="203">
        <f t="shared" si="16"/>
        <v>98</v>
      </c>
      <c r="J78" s="203">
        <f t="shared" si="16"/>
        <v>48</v>
      </c>
      <c r="K78" s="203">
        <f t="shared" si="16"/>
        <v>30</v>
      </c>
      <c r="L78" s="203">
        <f t="shared" si="16"/>
        <v>0</v>
      </c>
      <c r="M78" s="203">
        <f t="shared" si="16"/>
        <v>20</v>
      </c>
      <c r="N78" s="203">
        <f t="shared" si="16"/>
        <v>0</v>
      </c>
      <c r="O78" s="203">
        <f t="shared" si="16"/>
        <v>0</v>
      </c>
      <c r="P78" s="80">
        <v>85</v>
      </c>
      <c r="Q78" s="80">
        <v>17</v>
      </c>
      <c r="R78" s="80">
        <v>68</v>
      </c>
      <c r="S78" s="80">
        <v>38</v>
      </c>
      <c r="T78" s="80">
        <v>30</v>
      </c>
      <c r="U78" s="80"/>
      <c r="V78" s="80"/>
      <c r="W78" s="80"/>
      <c r="X78" s="80"/>
      <c r="Y78" s="80">
        <v>37</v>
      </c>
      <c r="Z78" s="80">
        <v>7</v>
      </c>
      <c r="AA78" s="183">
        <v>30</v>
      </c>
      <c r="AB78" s="80">
        <v>10</v>
      </c>
      <c r="AC78" s="80"/>
      <c r="AD78" s="80"/>
      <c r="AE78" s="80">
        <v>20</v>
      </c>
      <c r="AF78" s="80"/>
      <c r="AG78" s="80"/>
      <c r="AH78" s="334">
        <v>4</v>
      </c>
      <c r="AI78" s="334">
        <v>4</v>
      </c>
      <c r="AJ78" s="334">
        <v>4</v>
      </c>
      <c r="AK78" s="334">
        <v>4</v>
      </c>
      <c r="AL78" s="334">
        <v>4</v>
      </c>
      <c r="AM78" s="334">
        <v>4</v>
      </c>
      <c r="AN78" s="334">
        <v>4</v>
      </c>
      <c r="AO78" s="334">
        <v>4</v>
      </c>
      <c r="AP78" s="334">
        <v>4</v>
      </c>
      <c r="AQ78" s="334">
        <v>4</v>
      </c>
      <c r="AR78" s="334">
        <v>4</v>
      </c>
      <c r="AS78" s="334">
        <v>4</v>
      </c>
      <c r="AT78" s="334">
        <v>4</v>
      </c>
      <c r="AU78" s="334">
        <v>4</v>
      </c>
      <c r="AV78" s="334">
        <v>4</v>
      </c>
      <c r="AW78" s="334">
        <v>4</v>
      </c>
      <c r="AX78" s="334">
        <v>4</v>
      </c>
      <c r="AY78" s="200" t="s">
        <v>104</v>
      </c>
      <c r="AZ78" s="200" t="s">
        <v>104</v>
      </c>
      <c r="BA78" s="328">
        <v>5</v>
      </c>
      <c r="BB78" s="328">
        <v>5</v>
      </c>
      <c r="BC78" s="328">
        <v>5</v>
      </c>
      <c r="BD78" s="328">
        <v>5</v>
      </c>
      <c r="BE78" s="328">
        <v>5</v>
      </c>
      <c r="BF78" s="328">
        <v>5</v>
      </c>
      <c r="BG78" s="201" t="s">
        <v>403</v>
      </c>
      <c r="BH78" s="201" t="s">
        <v>404</v>
      </c>
      <c r="BI78" s="201" t="s">
        <v>430</v>
      </c>
      <c r="BJ78" s="201" t="s">
        <v>430</v>
      </c>
      <c r="BK78" s="199" t="s">
        <v>91</v>
      </c>
      <c r="BL78" s="199" t="s">
        <v>91</v>
      </c>
      <c r="BM78" s="202" t="s">
        <v>309</v>
      </c>
      <c r="BN78" s="202" t="s">
        <v>309</v>
      </c>
      <c r="BO78" s="330" t="s">
        <v>310</v>
      </c>
      <c r="BP78" s="330" t="s">
        <v>310</v>
      </c>
      <c r="BQ78" s="330" t="s">
        <v>310</v>
      </c>
      <c r="BR78" s="330" t="s">
        <v>310</v>
      </c>
      <c r="BS78" s="332" t="s">
        <v>311</v>
      </c>
      <c r="BT78" s="331" t="s">
        <v>311</v>
      </c>
      <c r="BU78" s="331" t="s">
        <v>311</v>
      </c>
      <c r="BV78" s="331" t="s">
        <v>311</v>
      </c>
      <c r="BW78" s="332" t="s">
        <v>108</v>
      </c>
      <c r="BX78" s="332" t="s">
        <v>108</v>
      </c>
      <c r="BY78" s="112"/>
      <c r="BZ78" s="112"/>
      <c r="CA78" s="112"/>
      <c r="CB78" s="112"/>
      <c r="CC78" s="112"/>
      <c r="CD78" s="112"/>
      <c r="CE78" s="112"/>
      <c r="CF78" s="112"/>
      <c r="CG78" s="112"/>
    </row>
    <row r="79" spans="1:85" ht="13.5">
      <c r="A79" s="98" t="s">
        <v>144</v>
      </c>
      <c r="B79" s="78" t="s">
        <v>268</v>
      </c>
      <c r="C79" s="168" t="s">
        <v>92</v>
      </c>
      <c r="D79" s="190">
        <v>6</v>
      </c>
      <c r="E79" s="77"/>
      <c r="F79" s="77"/>
      <c r="G79" s="203">
        <f t="shared" si="16"/>
        <v>108</v>
      </c>
      <c r="H79" s="203">
        <f t="shared" si="16"/>
        <v>0</v>
      </c>
      <c r="I79" s="203">
        <f t="shared" si="16"/>
        <v>0</v>
      </c>
      <c r="J79" s="203">
        <f t="shared" si="16"/>
        <v>0</v>
      </c>
      <c r="K79" s="203">
        <f t="shared" si="16"/>
        <v>0</v>
      </c>
      <c r="L79" s="203">
        <f t="shared" si="16"/>
        <v>0</v>
      </c>
      <c r="M79" s="203">
        <f t="shared" si="16"/>
        <v>0</v>
      </c>
      <c r="N79" s="203">
        <f t="shared" si="16"/>
        <v>0</v>
      </c>
      <c r="O79" s="203">
        <f t="shared" si="16"/>
        <v>108</v>
      </c>
      <c r="P79" s="80">
        <v>0</v>
      </c>
      <c r="Q79" s="88"/>
      <c r="R79" s="80"/>
      <c r="S79" s="80"/>
      <c r="T79" s="80"/>
      <c r="U79" s="80"/>
      <c r="V79" s="80"/>
      <c r="W79" s="80"/>
      <c r="X79" s="80"/>
      <c r="Y79" s="80">
        <v>108</v>
      </c>
      <c r="Z79" s="88"/>
      <c r="AA79" s="80"/>
      <c r="AB79" s="80"/>
      <c r="AC79" s="80"/>
      <c r="AD79" s="80"/>
      <c r="AE79" s="80"/>
      <c r="AF79" s="80"/>
      <c r="AG79" s="80">
        <v>108</v>
      </c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200" t="s">
        <v>104</v>
      </c>
      <c r="AZ79" s="200" t="s">
        <v>104</v>
      </c>
      <c r="BA79" s="113"/>
      <c r="BB79" s="113"/>
      <c r="BC79" s="113"/>
      <c r="BD79" s="113"/>
      <c r="BE79" s="113"/>
      <c r="BF79" s="113"/>
      <c r="BG79" s="201" t="s">
        <v>403</v>
      </c>
      <c r="BH79" s="201">
        <v>36</v>
      </c>
      <c r="BI79" s="201">
        <v>36</v>
      </c>
      <c r="BJ79" s="201">
        <v>36</v>
      </c>
      <c r="BK79" s="199" t="s">
        <v>91</v>
      </c>
      <c r="BL79" s="199" t="s">
        <v>91</v>
      </c>
      <c r="BM79" s="202" t="s">
        <v>309</v>
      </c>
      <c r="BN79" s="202" t="s">
        <v>309</v>
      </c>
      <c r="BO79" s="330" t="s">
        <v>310</v>
      </c>
      <c r="BP79" s="330" t="s">
        <v>310</v>
      </c>
      <c r="BQ79" s="330" t="s">
        <v>310</v>
      </c>
      <c r="BR79" s="330" t="s">
        <v>310</v>
      </c>
      <c r="BS79" s="332" t="s">
        <v>311</v>
      </c>
      <c r="BT79" s="331" t="s">
        <v>311</v>
      </c>
      <c r="BU79" s="331" t="s">
        <v>311</v>
      </c>
      <c r="BV79" s="331" t="s">
        <v>311</v>
      </c>
      <c r="BW79" s="332" t="s">
        <v>108</v>
      </c>
      <c r="BX79" s="332" t="s">
        <v>108</v>
      </c>
      <c r="BY79" s="112"/>
      <c r="BZ79" s="112"/>
      <c r="CA79" s="112"/>
      <c r="CB79" s="112"/>
      <c r="CC79" s="112"/>
      <c r="CD79" s="112"/>
      <c r="CE79" s="112"/>
      <c r="CF79" s="112"/>
      <c r="CG79" s="112"/>
    </row>
    <row r="80" spans="1:85" ht="25.5">
      <c r="A80" s="98" t="s">
        <v>145</v>
      </c>
      <c r="B80" s="93" t="s">
        <v>215</v>
      </c>
      <c r="C80" s="168" t="s">
        <v>92</v>
      </c>
      <c r="D80" s="190">
        <v>6</v>
      </c>
      <c r="E80" s="77"/>
      <c r="F80" s="77"/>
      <c r="G80" s="203">
        <f t="shared" si="16"/>
        <v>36</v>
      </c>
      <c r="H80" s="203">
        <f t="shared" si="16"/>
        <v>0</v>
      </c>
      <c r="I80" s="203">
        <f t="shared" si="16"/>
        <v>0</v>
      </c>
      <c r="J80" s="203">
        <f t="shared" si="16"/>
        <v>0</v>
      </c>
      <c r="K80" s="203">
        <f t="shared" si="16"/>
        <v>0</v>
      </c>
      <c r="L80" s="203">
        <f t="shared" si="16"/>
        <v>0</v>
      </c>
      <c r="M80" s="203">
        <f t="shared" si="16"/>
        <v>0</v>
      </c>
      <c r="N80" s="203">
        <f t="shared" si="16"/>
        <v>0</v>
      </c>
      <c r="O80" s="203">
        <f t="shared" si="16"/>
        <v>36</v>
      </c>
      <c r="P80" s="80">
        <v>0</v>
      </c>
      <c r="Q80" s="88"/>
      <c r="R80" s="80"/>
      <c r="S80" s="80"/>
      <c r="T80" s="80"/>
      <c r="U80" s="80"/>
      <c r="V80" s="80"/>
      <c r="W80" s="80"/>
      <c r="X80" s="80"/>
      <c r="Y80" s="80">
        <v>36</v>
      </c>
      <c r="Z80" s="88"/>
      <c r="AA80" s="80"/>
      <c r="AB80" s="80"/>
      <c r="AC80" s="80"/>
      <c r="AD80" s="80"/>
      <c r="AE80" s="80"/>
      <c r="AF80" s="80"/>
      <c r="AG80" s="80">
        <v>36</v>
      </c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200" t="s">
        <v>104</v>
      </c>
      <c r="AZ80" s="200" t="s">
        <v>104</v>
      </c>
      <c r="BA80" s="113"/>
      <c r="BB80" s="113"/>
      <c r="BC80" s="113"/>
      <c r="BD80" s="113"/>
      <c r="BE80" s="113"/>
      <c r="BF80" s="113"/>
      <c r="BG80" s="201" t="s">
        <v>403</v>
      </c>
      <c r="BH80" s="201" t="s">
        <v>404</v>
      </c>
      <c r="BI80" s="201" t="s">
        <v>430</v>
      </c>
      <c r="BJ80" s="201" t="s">
        <v>430</v>
      </c>
      <c r="BK80" s="199" t="s">
        <v>91</v>
      </c>
      <c r="BL80" s="199" t="s">
        <v>91</v>
      </c>
      <c r="BM80" s="202" t="s">
        <v>309</v>
      </c>
      <c r="BN80" s="202">
        <v>36</v>
      </c>
      <c r="BO80" s="330" t="s">
        <v>310</v>
      </c>
      <c r="BP80" s="330" t="s">
        <v>310</v>
      </c>
      <c r="BQ80" s="330" t="s">
        <v>310</v>
      </c>
      <c r="BR80" s="330" t="s">
        <v>310</v>
      </c>
      <c r="BS80" s="332" t="s">
        <v>311</v>
      </c>
      <c r="BT80" s="331" t="s">
        <v>311</v>
      </c>
      <c r="BU80" s="331" t="s">
        <v>311</v>
      </c>
      <c r="BV80" s="331" t="s">
        <v>311</v>
      </c>
      <c r="BW80" s="332" t="s">
        <v>108</v>
      </c>
      <c r="BX80" s="332" t="s">
        <v>108</v>
      </c>
      <c r="BY80" s="112"/>
      <c r="BZ80" s="112"/>
      <c r="CA80" s="112"/>
      <c r="CB80" s="112"/>
      <c r="CC80" s="112"/>
      <c r="CD80" s="112"/>
      <c r="CE80" s="112"/>
      <c r="CF80" s="112"/>
      <c r="CG80" s="112"/>
    </row>
    <row r="81" spans="1:85" ht="25.5">
      <c r="A81" s="98" t="s">
        <v>365</v>
      </c>
      <c r="B81" s="93" t="s">
        <v>357</v>
      </c>
      <c r="C81" s="168" t="s">
        <v>453</v>
      </c>
      <c r="D81" s="190"/>
      <c r="E81" s="77"/>
      <c r="F81" s="77">
        <v>6</v>
      </c>
      <c r="G81" s="203">
        <f t="shared" si="16"/>
        <v>18</v>
      </c>
      <c r="H81" s="203">
        <f t="shared" si="16"/>
        <v>0</v>
      </c>
      <c r="I81" s="203">
        <f t="shared" si="16"/>
        <v>0</v>
      </c>
      <c r="J81" s="203">
        <f t="shared" si="16"/>
        <v>0</v>
      </c>
      <c r="K81" s="203">
        <f t="shared" si="16"/>
        <v>0</v>
      </c>
      <c r="L81" s="203">
        <f t="shared" si="16"/>
        <v>0</v>
      </c>
      <c r="M81" s="203">
        <f t="shared" si="16"/>
        <v>0</v>
      </c>
      <c r="N81" s="203">
        <f t="shared" si="16"/>
        <v>18</v>
      </c>
      <c r="O81" s="203">
        <f t="shared" si="16"/>
        <v>0</v>
      </c>
      <c r="P81" s="80">
        <v>0</v>
      </c>
      <c r="Q81" s="88"/>
      <c r="R81" s="80"/>
      <c r="S81" s="80"/>
      <c r="T81" s="80"/>
      <c r="U81" s="80"/>
      <c r="V81" s="80"/>
      <c r="W81" s="88"/>
      <c r="X81" s="88"/>
      <c r="Y81" s="80">
        <v>18</v>
      </c>
      <c r="Z81" s="88"/>
      <c r="AA81" s="80"/>
      <c r="AB81" s="80"/>
      <c r="AC81" s="80"/>
      <c r="AD81" s="80"/>
      <c r="AE81" s="80"/>
      <c r="AF81" s="88">
        <v>18</v>
      </c>
      <c r="AG81" s="88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200" t="s">
        <v>104</v>
      </c>
      <c r="AZ81" s="200" t="s">
        <v>104</v>
      </c>
      <c r="BA81" s="113"/>
      <c r="BB81" s="113"/>
      <c r="BC81" s="113"/>
      <c r="BD81" s="113"/>
      <c r="BE81" s="113"/>
      <c r="BF81" s="113"/>
      <c r="BG81" s="201" t="s">
        <v>403</v>
      </c>
      <c r="BH81" s="201" t="s">
        <v>404</v>
      </c>
      <c r="BI81" s="201" t="s">
        <v>430</v>
      </c>
      <c r="BJ81" s="201" t="s">
        <v>430</v>
      </c>
      <c r="BK81" s="199" t="s">
        <v>91</v>
      </c>
      <c r="BL81" s="199" t="s">
        <v>91</v>
      </c>
      <c r="BM81" s="202" t="s">
        <v>309</v>
      </c>
      <c r="BN81" s="202" t="s">
        <v>309</v>
      </c>
      <c r="BO81" s="330" t="s">
        <v>310</v>
      </c>
      <c r="BP81" s="330" t="s">
        <v>310</v>
      </c>
      <c r="BQ81" s="330" t="s">
        <v>310</v>
      </c>
      <c r="BR81" s="330" t="s">
        <v>310</v>
      </c>
      <c r="BS81" s="332" t="s">
        <v>311</v>
      </c>
      <c r="BT81" s="331" t="s">
        <v>311</v>
      </c>
      <c r="BU81" s="331" t="s">
        <v>311</v>
      </c>
      <c r="BV81" s="331" t="s">
        <v>311</v>
      </c>
      <c r="BW81" s="332" t="s">
        <v>108</v>
      </c>
      <c r="BX81" s="332" t="s">
        <v>108</v>
      </c>
      <c r="BY81" s="112"/>
      <c r="BZ81" s="112"/>
      <c r="CA81" s="112"/>
      <c r="CB81" s="112"/>
      <c r="CC81" s="112"/>
      <c r="CD81" s="112"/>
      <c r="CE81" s="112"/>
      <c r="CF81" s="112"/>
      <c r="CG81" s="112"/>
    </row>
    <row r="82" spans="1:85" ht="12.75" customHeight="1">
      <c r="A82" s="482" t="s">
        <v>372</v>
      </c>
      <c r="B82" s="483"/>
      <c r="C82" s="185"/>
      <c r="D82" s="185"/>
      <c r="E82" s="185"/>
      <c r="F82" s="185"/>
      <c r="G82" s="282">
        <f>SUM(G64:G81)</f>
        <v>1116</v>
      </c>
      <c r="H82" s="282">
        <f aca="true" t="shared" si="17" ref="H82:BS82">SUM(H64:H81)</f>
        <v>138</v>
      </c>
      <c r="I82" s="282">
        <f t="shared" si="17"/>
        <v>690</v>
      </c>
      <c r="J82" s="282">
        <f t="shared" si="17"/>
        <v>348</v>
      </c>
      <c r="K82" s="282">
        <f t="shared" si="17"/>
        <v>302</v>
      </c>
      <c r="L82" s="282">
        <f t="shared" si="17"/>
        <v>0</v>
      </c>
      <c r="M82" s="282">
        <f t="shared" si="17"/>
        <v>40</v>
      </c>
      <c r="N82" s="282">
        <f t="shared" si="17"/>
        <v>72</v>
      </c>
      <c r="O82" s="282">
        <f t="shared" si="17"/>
        <v>216</v>
      </c>
      <c r="P82" s="282">
        <f t="shared" si="17"/>
        <v>612</v>
      </c>
      <c r="Q82" s="282">
        <f t="shared" si="17"/>
        <v>102</v>
      </c>
      <c r="R82" s="282">
        <f t="shared" si="17"/>
        <v>510</v>
      </c>
      <c r="S82" s="282">
        <f t="shared" si="17"/>
        <v>268</v>
      </c>
      <c r="T82" s="282">
        <f t="shared" si="17"/>
        <v>242</v>
      </c>
      <c r="U82" s="282">
        <f t="shared" si="17"/>
        <v>0</v>
      </c>
      <c r="V82" s="282">
        <f t="shared" si="17"/>
        <v>0</v>
      </c>
      <c r="W82" s="282">
        <f t="shared" si="17"/>
        <v>0</v>
      </c>
      <c r="X82" s="282">
        <f t="shared" si="17"/>
        <v>0</v>
      </c>
      <c r="Y82" s="282">
        <f t="shared" si="17"/>
        <v>504</v>
      </c>
      <c r="Z82" s="282">
        <f t="shared" si="17"/>
        <v>36</v>
      </c>
      <c r="AA82" s="282">
        <f t="shared" si="17"/>
        <v>180</v>
      </c>
      <c r="AB82" s="282">
        <f t="shared" si="17"/>
        <v>80</v>
      </c>
      <c r="AC82" s="282">
        <f t="shared" si="17"/>
        <v>60</v>
      </c>
      <c r="AD82" s="282">
        <f t="shared" si="17"/>
        <v>0</v>
      </c>
      <c r="AE82" s="282">
        <f t="shared" si="17"/>
        <v>40</v>
      </c>
      <c r="AF82" s="282">
        <f t="shared" si="17"/>
        <v>72</v>
      </c>
      <c r="AG82" s="282">
        <f t="shared" si="17"/>
        <v>216</v>
      </c>
      <c r="AH82" s="282">
        <f t="shared" si="17"/>
        <v>30</v>
      </c>
      <c r="AI82" s="282">
        <f t="shared" si="17"/>
        <v>30</v>
      </c>
      <c r="AJ82" s="282">
        <f t="shared" si="17"/>
        <v>30</v>
      </c>
      <c r="AK82" s="282">
        <f t="shared" si="17"/>
        <v>30</v>
      </c>
      <c r="AL82" s="282">
        <f t="shared" si="17"/>
        <v>30</v>
      </c>
      <c r="AM82" s="282">
        <f t="shared" si="17"/>
        <v>30</v>
      </c>
      <c r="AN82" s="282">
        <f t="shared" si="17"/>
        <v>30</v>
      </c>
      <c r="AO82" s="282">
        <f t="shared" si="17"/>
        <v>30</v>
      </c>
      <c r="AP82" s="282">
        <f t="shared" si="17"/>
        <v>30</v>
      </c>
      <c r="AQ82" s="282">
        <f t="shared" si="17"/>
        <v>30</v>
      </c>
      <c r="AR82" s="282">
        <f t="shared" si="17"/>
        <v>30</v>
      </c>
      <c r="AS82" s="282">
        <f t="shared" si="17"/>
        <v>30</v>
      </c>
      <c r="AT82" s="282">
        <f t="shared" si="17"/>
        <v>30</v>
      </c>
      <c r="AU82" s="282">
        <f t="shared" si="17"/>
        <v>30</v>
      </c>
      <c r="AV82" s="282">
        <f t="shared" si="17"/>
        <v>30</v>
      </c>
      <c r="AW82" s="282">
        <f t="shared" si="17"/>
        <v>30</v>
      </c>
      <c r="AX82" s="282">
        <f t="shared" si="17"/>
        <v>30</v>
      </c>
      <c r="AY82" s="282">
        <f t="shared" si="17"/>
        <v>0</v>
      </c>
      <c r="AZ82" s="282">
        <f t="shared" si="17"/>
        <v>0</v>
      </c>
      <c r="BA82" s="282">
        <f t="shared" si="17"/>
        <v>30</v>
      </c>
      <c r="BB82" s="282">
        <f t="shared" si="17"/>
        <v>30</v>
      </c>
      <c r="BC82" s="282">
        <f t="shared" si="17"/>
        <v>30</v>
      </c>
      <c r="BD82" s="282">
        <f t="shared" si="17"/>
        <v>30</v>
      </c>
      <c r="BE82" s="282">
        <f t="shared" si="17"/>
        <v>30</v>
      </c>
      <c r="BF82" s="282">
        <f t="shared" si="17"/>
        <v>30</v>
      </c>
      <c r="BG82" s="282">
        <f t="shared" si="17"/>
        <v>36</v>
      </c>
      <c r="BH82" s="282">
        <f t="shared" si="17"/>
        <v>36</v>
      </c>
      <c r="BI82" s="282">
        <f t="shared" si="17"/>
        <v>36</v>
      </c>
      <c r="BJ82" s="282">
        <f t="shared" si="17"/>
        <v>36</v>
      </c>
      <c r="BK82" s="282">
        <f t="shared" si="17"/>
        <v>0</v>
      </c>
      <c r="BL82" s="282">
        <f t="shared" si="17"/>
        <v>0</v>
      </c>
      <c r="BM82" s="282">
        <f t="shared" si="17"/>
        <v>36</v>
      </c>
      <c r="BN82" s="282">
        <f t="shared" si="17"/>
        <v>36</v>
      </c>
      <c r="BO82" s="282">
        <f t="shared" si="17"/>
        <v>0</v>
      </c>
      <c r="BP82" s="282">
        <f t="shared" si="17"/>
        <v>0</v>
      </c>
      <c r="BQ82" s="282">
        <f t="shared" si="17"/>
        <v>0</v>
      </c>
      <c r="BR82" s="282">
        <f t="shared" si="17"/>
        <v>0</v>
      </c>
      <c r="BS82" s="282">
        <f t="shared" si="17"/>
        <v>0</v>
      </c>
      <c r="BT82" s="282">
        <f aca="true" t="shared" si="18" ref="BT82:CG82">SUM(BT64:BT81)</f>
        <v>0</v>
      </c>
      <c r="BU82" s="282">
        <f t="shared" si="18"/>
        <v>0</v>
      </c>
      <c r="BV82" s="282">
        <f t="shared" si="18"/>
        <v>0</v>
      </c>
      <c r="BW82" s="282">
        <f t="shared" si="18"/>
        <v>0</v>
      </c>
      <c r="BX82" s="282">
        <f t="shared" si="18"/>
        <v>0</v>
      </c>
      <c r="BY82" s="282">
        <f t="shared" si="18"/>
        <v>0</v>
      </c>
      <c r="BZ82" s="282">
        <f t="shared" si="18"/>
        <v>0</v>
      </c>
      <c r="CA82" s="282">
        <f t="shared" si="18"/>
        <v>0</v>
      </c>
      <c r="CB82" s="282">
        <f t="shared" si="18"/>
        <v>0</v>
      </c>
      <c r="CC82" s="282">
        <f t="shared" si="18"/>
        <v>0</v>
      </c>
      <c r="CD82" s="282">
        <f t="shared" si="18"/>
        <v>0</v>
      </c>
      <c r="CE82" s="282">
        <f t="shared" si="18"/>
        <v>0</v>
      </c>
      <c r="CF82" s="282">
        <f t="shared" si="18"/>
        <v>0</v>
      </c>
      <c r="CG82" s="282">
        <f t="shared" si="18"/>
        <v>0</v>
      </c>
    </row>
  </sheetData>
  <sheetProtection password="CC23" sheet="1"/>
  <mergeCells count="162">
    <mergeCell ref="A22:B22"/>
    <mergeCell ref="W4:W5"/>
    <mergeCell ref="X4:X5"/>
    <mergeCell ref="AA4:AA5"/>
    <mergeCell ref="AB4:AE4"/>
    <mergeCell ref="AF4:AF5"/>
    <mergeCell ref="S4:V4"/>
    <mergeCell ref="F3:F5"/>
    <mergeCell ref="G3:G5"/>
    <mergeCell ref="H3:H5"/>
    <mergeCell ref="AG4:AG5"/>
    <mergeCell ref="R3:X3"/>
    <mergeCell ref="Y3:Y5"/>
    <mergeCell ref="Z3:Z5"/>
    <mergeCell ref="AA3:AG3"/>
    <mergeCell ref="I4:I5"/>
    <mergeCell ref="J4:M4"/>
    <mergeCell ref="N4:N5"/>
    <mergeCell ref="O4:O5"/>
    <mergeCell ref="R4:R5"/>
    <mergeCell ref="I3:O3"/>
    <mergeCell ref="P3:P5"/>
    <mergeCell ref="Q3:Q5"/>
    <mergeCell ref="BZ2:CB3"/>
    <mergeCell ref="CC2:CC5"/>
    <mergeCell ref="CD2:CG3"/>
    <mergeCell ref="BL2:BL5"/>
    <mergeCell ref="BM2:BO3"/>
    <mergeCell ref="BP2:BP5"/>
    <mergeCell ref="BQ2:BT3"/>
    <mergeCell ref="BU2:BX3"/>
    <mergeCell ref="BY2:BY5"/>
    <mergeCell ref="AY2:AY5"/>
    <mergeCell ref="AZ2:BB3"/>
    <mergeCell ref="BC2:BC5"/>
    <mergeCell ref="BD2:BF3"/>
    <mergeCell ref="BG2:BG5"/>
    <mergeCell ref="BH2:BK3"/>
    <mergeCell ref="AH2:AK3"/>
    <mergeCell ref="AL2:AL5"/>
    <mergeCell ref="AM2:AO3"/>
    <mergeCell ref="AP2:AP5"/>
    <mergeCell ref="AQ2:AT3"/>
    <mergeCell ref="AU2:AX3"/>
    <mergeCell ref="A1:A5"/>
    <mergeCell ref="B1:B5"/>
    <mergeCell ref="C1:F2"/>
    <mergeCell ref="G1:O2"/>
    <mergeCell ref="P1:AG1"/>
    <mergeCell ref="P2:X2"/>
    <mergeCell ref="Y2:AG2"/>
    <mergeCell ref="C3:C5"/>
    <mergeCell ref="D3:D5"/>
    <mergeCell ref="E3:E5"/>
    <mergeCell ref="A23:A27"/>
    <mergeCell ref="B23:B27"/>
    <mergeCell ref="C23:F24"/>
    <mergeCell ref="G23:O24"/>
    <mergeCell ref="P23:AG23"/>
    <mergeCell ref="P24:X24"/>
    <mergeCell ref="Y24:AG24"/>
    <mergeCell ref="C25:C27"/>
    <mergeCell ref="D25:D27"/>
    <mergeCell ref="E25:E27"/>
    <mergeCell ref="AH24:AK25"/>
    <mergeCell ref="AL24:AL27"/>
    <mergeCell ref="AM24:AO25"/>
    <mergeCell ref="AP24:AP27"/>
    <mergeCell ref="AQ24:AT25"/>
    <mergeCell ref="AU24:AX25"/>
    <mergeCell ref="AY24:AY27"/>
    <mergeCell ref="AZ24:BB25"/>
    <mergeCell ref="BC24:BC27"/>
    <mergeCell ref="BD24:BF25"/>
    <mergeCell ref="BG24:BG27"/>
    <mergeCell ref="BH24:BK25"/>
    <mergeCell ref="BL24:BL27"/>
    <mergeCell ref="BM24:BO25"/>
    <mergeCell ref="BP24:BP27"/>
    <mergeCell ref="BQ24:BT25"/>
    <mergeCell ref="BU24:BX25"/>
    <mergeCell ref="BY24:BY27"/>
    <mergeCell ref="BZ24:CB25"/>
    <mergeCell ref="CC24:CC27"/>
    <mergeCell ref="CD24:CG25"/>
    <mergeCell ref="F25:F27"/>
    <mergeCell ref="G25:G27"/>
    <mergeCell ref="H25:H27"/>
    <mergeCell ref="I25:O25"/>
    <mergeCell ref="N26:N27"/>
    <mergeCell ref="O26:O27"/>
    <mergeCell ref="I26:I27"/>
    <mergeCell ref="J26:M26"/>
    <mergeCell ref="AB26:AE26"/>
    <mergeCell ref="P25:P27"/>
    <mergeCell ref="Q25:Q27"/>
    <mergeCell ref="Y25:Y27"/>
    <mergeCell ref="R25:X25"/>
    <mergeCell ref="W26:W27"/>
    <mergeCell ref="X26:X27"/>
    <mergeCell ref="Z25:Z27"/>
    <mergeCell ref="R26:R27"/>
    <mergeCell ref="S26:V26"/>
    <mergeCell ref="AA26:AA27"/>
    <mergeCell ref="A55:B55"/>
    <mergeCell ref="A57:A61"/>
    <mergeCell ref="B57:B61"/>
    <mergeCell ref="C57:F58"/>
    <mergeCell ref="G57:O58"/>
    <mergeCell ref="P57:AG57"/>
    <mergeCell ref="P58:X58"/>
    <mergeCell ref="Y58:AG58"/>
    <mergeCell ref="C59:C61"/>
    <mergeCell ref="AM58:AO59"/>
    <mergeCell ref="AP58:AP61"/>
    <mergeCell ref="AQ58:AT59"/>
    <mergeCell ref="R60:R61"/>
    <mergeCell ref="S60:V60"/>
    <mergeCell ref="AA60:AA61"/>
    <mergeCell ref="AF60:AF61"/>
    <mergeCell ref="AG60:AG61"/>
    <mergeCell ref="W60:W61"/>
    <mergeCell ref="CD58:CG59"/>
    <mergeCell ref="BL58:BL61"/>
    <mergeCell ref="BM58:BO59"/>
    <mergeCell ref="BP58:BP61"/>
    <mergeCell ref="BQ58:BT59"/>
    <mergeCell ref="BU58:BX59"/>
    <mergeCell ref="BZ58:CB59"/>
    <mergeCell ref="CC58:CC61"/>
    <mergeCell ref="AY58:AY61"/>
    <mergeCell ref="AZ58:BB59"/>
    <mergeCell ref="BC58:BC61"/>
    <mergeCell ref="BD58:BF59"/>
    <mergeCell ref="BG58:BG61"/>
    <mergeCell ref="BH58:BK59"/>
    <mergeCell ref="A82:B82"/>
    <mergeCell ref="AB60:AE60"/>
    <mergeCell ref="Y59:Y61"/>
    <mergeCell ref="Z59:Z61"/>
    <mergeCell ref="E59:E61"/>
    <mergeCell ref="BY58:BY61"/>
    <mergeCell ref="AU58:AX59"/>
    <mergeCell ref="D59:D61"/>
    <mergeCell ref="AH58:AK59"/>
    <mergeCell ref="AL58:AL61"/>
    <mergeCell ref="AA25:AG25"/>
    <mergeCell ref="AF26:AF27"/>
    <mergeCell ref="AG26:AG27"/>
    <mergeCell ref="I59:O59"/>
    <mergeCell ref="N60:N61"/>
    <mergeCell ref="Q59:Q61"/>
    <mergeCell ref="X60:X61"/>
    <mergeCell ref="AA59:AG59"/>
    <mergeCell ref="O60:O61"/>
    <mergeCell ref="R59:X59"/>
    <mergeCell ref="F59:F61"/>
    <mergeCell ref="I60:I61"/>
    <mergeCell ref="J60:M60"/>
    <mergeCell ref="G59:G61"/>
    <mergeCell ref="H59:H61"/>
    <mergeCell ref="P59:P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4" sqref="E4:F5"/>
    </sheetView>
  </sheetViews>
  <sheetFormatPr defaultColWidth="9.00390625" defaultRowHeight="12.75"/>
  <cols>
    <col min="1" max="1" width="9.125" style="204" customWidth="1"/>
    <col min="2" max="2" width="27.375" style="204" customWidth="1"/>
    <col min="3" max="3" width="27.625" style="204" customWidth="1"/>
    <col min="4" max="5" width="9.125" style="204" customWidth="1"/>
    <col min="6" max="6" width="36.875" style="204" customWidth="1"/>
    <col min="7" max="7" width="9.125" style="204" customWidth="1"/>
    <col min="8" max="8" width="18.875" style="204" customWidth="1"/>
    <col min="9" max="16384" width="9.125" style="204" customWidth="1"/>
  </cols>
  <sheetData>
    <row r="1" spans="2:4" ht="18">
      <c r="B1" s="208" t="s">
        <v>411</v>
      </c>
      <c r="C1" s="207"/>
      <c r="D1" s="207"/>
    </row>
    <row r="3" spans="1:8" s="205" customFormat="1" ht="37.5" customHeight="1">
      <c r="A3" s="209" t="s">
        <v>406</v>
      </c>
      <c r="B3" s="209" t="s">
        <v>407</v>
      </c>
      <c r="C3" s="209" t="s">
        <v>408</v>
      </c>
      <c r="D3" s="209" t="s">
        <v>409</v>
      </c>
      <c r="E3" s="209" t="s">
        <v>32</v>
      </c>
      <c r="F3" s="210" t="s">
        <v>410</v>
      </c>
      <c r="G3" s="204"/>
      <c r="H3" s="204"/>
    </row>
    <row r="4" spans="1:6" ht="12.75">
      <c r="A4" s="487">
        <v>1</v>
      </c>
      <c r="B4" s="487" t="s">
        <v>504</v>
      </c>
      <c r="C4" s="487" t="s">
        <v>505</v>
      </c>
      <c r="D4" s="487">
        <v>2</v>
      </c>
      <c r="E4" s="31" t="s">
        <v>471</v>
      </c>
      <c r="F4" s="65" t="s">
        <v>114</v>
      </c>
    </row>
    <row r="5" spans="1:6" ht="12.75">
      <c r="A5" s="487"/>
      <c r="B5" s="487"/>
      <c r="C5" s="487"/>
      <c r="D5" s="487"/>
      <c r="E5" s="31" t="s">
        <v>473</v>
      </c>
      <c r="F5" s="65" t="s">
        <v>474</v>
      </c>
    </row>
  </sheetData>
  <sheetProtection/>
  <mergeCells count="4">
    <mergeCell ref="D4:D5"/>
    <mergeCell ref="C4:C5"/>
    <mergeCell ref="B4:B5"/>
    <mergeCell ref="A4:A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:F64"/>
    </sheetView>
  </sheetViews>
  <sheetFormatPr defaultColWidth="9.00390625" defaultRowHeight="12.75"/>
  <cols>
    <col min="1" max="1" width="9.125" style="115" customWidth="1"/>
    <col min="2" max="2" width="18.375" style="0" customWidth="1"/>
    <col min="3" max="3" width="27.625" style="0" customWidth="1"/>
    <col min="4" max="4" width="10.375" style="114" customWidth="1"/>
    <col min="5" max="5" width="18.25390625" style="0" customWidth="1"/>
    <col min="6" max="6" width="27.25390625" style="0" customWidth="1"/>
  </cols>
  <sheetData>
    <row r="1" spans="3:4" ht="18">
      <c r="C1" s="208" t="s">
        <v>4</v>
      </c>
      <c r="D1" s="211"/>
    </row>
    <row r="3" spans="1:6" ht="21" customHeight="1">
      <c r="A3" s="503" t="s">
        <v>412</v>
      </c>
      <c r="B3" s="503"/>
      <c r="C3" s="503"/>
      <c r="D3" s="503"/>
      <c r="E3" s="503"/>
      <c r="F3" s="503"/>
    </row>
    <row r="4" spans="1:6" ht="21" customHeight="1">
      <c r="A4" s="503" t="s">
        <v>106</v>
      </c>
      <c r="B4" s="503"/>
      <c r="C4" s="503"/>
      <c r="D4" s="505" t="s">
        <v>107</v>
      </c>
      <c r="E4" s="506"/>
      <c r="F4" s="507"/>
    </row>
    <row r="5" spans="1:6" ht="22.5" customHeight="1">
      <c r="A5" s="504" t="s">
        <v>413</v>
      </c>
      <c r="B5" s="504"/>
      <c r="C5" s="504"/>
      <c r="D5" s="504" t="s">
        <v>413</v>
      </c>
      <c r="E5" s="504"/>
      <c r="F5" s="504"/>
    </row>
    <row r="6" spans="1:6" ht="12.75">
      <c r="A6" s="110">
        <v>1</v>
      </c>
      <c r="B6" s="31" t="s">
        <v>477</v>
      </c>
      <c r="C6" s="59" t="s">
        <v>47</v>
      </c>
      <c r="D6" s="110">
        <v>1</v>
      </c>
      <c r="E6" s="31" t="s">
        <v>475</v>
      </c>
      <c r="F6" s="65" t="s">
        <v>45</v>
      </c>
    </row>
    <row r="7" spans="1:6" ht="12.75">
      <c r="A7" s="110">
        <v>2</v>
      </c>
      <c r="B7" s="31" t="s">
        <v>478</v>
      </c>
      <c r="C7" s="65" t="s">
        <v>128</v>
      </c>
      <c r="D7" s="110">
        <v>2</v>
      </c>
      <c r="E7" s="31" t="s">
        <v>477</v>
      </c>
      <c r="F7" s="59" t="s">
        <v>47</v>
      </c>
    </row>
    <row r="8" spans="1:6" ht="25.5">
      <c r="A8" s="110">
        <v>3</v>
      </c>
      <c r="B8" s="31" t="s">
        <v>479</v>
      </c>
      <c r="C8" s="65" t="s">
        <v>495</v>
      </c>
      <c r="D8" s="110">
        <v>3</v>
      </c>
      <c r="E8" s="31" t="s">
        <v>480</v>
      </c>
      <c r="F8" s="65" t="s">
        <v>496</v>
      </c>
    </row>
    <row r="9" spans="1:6" ht="12.75">
      <c r="A9" s="110">
        <v>4</v>
      </c>
      <c r="B9" s="31" t="s">
        <v>481</v>
      </c>
      <c r="C9" s="65" t="s">
        <v>483</v>
      </c>
      <c r="D9" s="110">
        <v>4</v>
      </c>
      <c r="E9" s="31" t="s">
        <v>484</v>
      </c>
      <c r="F9" s="65" t="s">
        <v>486</v>
      </c>
    </row>
    <row r="10" spans="1:6" ht="12.75">
      <c r="A10" s="110">
        <v>5</v>
      </c>
      <c r="B10" s="31" t="s">
        <v>482</v>
      </c>
      <c r="C10" s="65" t="s">
        <v>485</v>
      </c>
      <c r="D10" s="110">
        <v>5</v>
      </c>
      <c r="E10" s="31" t="s">
        <v>489</v>
      </c>
      <c r="F10" s="65" t="s">
        <v>172</v>
      </c>
    </row>
    <row r="11" spans="1:6" ht="25.5">
      <c r="A11" s="110">
        <v>6</v>
      </c>
      <c r="B11" s="31" t="s">
        <v>497</v>
      </c>
      <c r="C11" s="65" t="s">
        <v>139</v>
      </c>
      <c r="D11" s="110">
        <v>6</v>
      </c>
      <c r="E11" s="31" t="s">
        <v>498</v>
      </c>
      <c r="F11" s="65" t="s">
        <v>499</v>
      </c>
    </row>
    <row r="12" spans="1:6" ht="12.75">
      <c r="A12" s="517" t="s">
        <v>414</v>
      </c>
      <c r="B12" s="518"/>
      <c r="C12" s="519"/>
      <c r="D12" s="517" t="s">
        <v>414</v>
      </c>
      <c r="E12" s="518"/>
      <c r="F12" s="519"/>
    </row>
    <row r="13" spans="1:6" ht="12.75" customHeight="1">
      <c r="A13" s="494"/>
      <c r="B13" s="495"/>
      <c r="C13" s="496"/>
      <c r="D13" s="335"/>
      <c r="E13" s="517" t="s">
        <v>511</v>
      </c>
      <c r="F13" s="519"/>
    </row>
    <row r="14" spans="1:6" ht="12.75">
      <c r="A14" s="497"/>
      <c r="B14" s="498"/>
      <c r="C14" s="499"/>
      <c r="D14" s="490">
        <v>1</v>
      </c>
      <c r="E14" s="31" t="s">
        <v>471</v>
      </c>
      <c r="F14" s="65" t="s">
        <v>114</v>
      </c>
    </row>
    <row r="15" spans="1:6" ht="12.75">
      <c r="A15" s="497"/>
      <c r="B15" s="498"/>
      <c r="C15" s="499"/>
      <c r="D15" s="491"/>
      <c r="E15" s="31" t="s">
        <v>473</v>
      </c>
      <c r="F15" s="65" t="s">
        <v>474</v>
      </c>
    </row>
    <row r="16" spans="1:6" ht="12.75">
      <c r="A16" s="497"/>
      <c r="B16" s="498"/>
      <c r="C16" s="499"/>
      <c r="D16" s="225"/>
      <c r="E16" s="522" t="s">
        <v>512</v>
      </c>
      <c r="F16" s="523"/>
    </row>
    <row r="17" spans="1:6" ht="12.75">
      <c r="A17" s="497"/>
      <c r="B17" s="498"/>
      <c r="C17" s="499"/>
      <c r="D17" s="110">
        <v>2</v>
      </c>
      <c r="E17" s="31" t="s">
        <v>476</v>
      </c>
      <c r="F17" s="65" t="s">
        <v>121</v>
      </c>
    </row>
    <row r="18" spans="1:6" ht="25.5">
      <c r="A18" s="497"/>
      <c r="B18" s="498"/>
      <c r="C18" s="499"/>
      <c r="D18" s="110">
        <v>3</v>
      </c>
      <c r="E18" s="31" t="s">
        <v>479</v>
      </c>
      <c r="F18" s="65" t="s">
        <v>495</v>
      </c>
    </row>
    <row r="19" spans="1:6" ht="12.75">
      <c r="A19" s="500"/>
      <c r="B19" s="501"/>
      <c r="C19" s="502"/>
      <c r="D19" s="225">
        <v>4</v>
      </c>
      <c r="E19" s="31" t="s">
        <v>497</v>
      </c>
      <c r="F19" s="65" t="s">
        <v>139</v>
      </c>
    </row>
    <row r="20" spans="1:6" ht="21" customHeight="1">
      <c r="A20" s="503" t="s">
        <v>88</v>
      </c>
      <c r="B20" s="503"/>
      <c r="C20" s="503"/>
      <c r="D20" s="503"/>
      <c r="E20" s="503"/>
      <c r="F20" s="503"/>
    </row>
    <row r="21" spans="1:6" ht="21" customHeight="1">
      <c r="A21" s="503" t="s">
        <v>415</v>
      </c>
      <c r="B21" s="503"/>
      <c r="C21" s="503"/>
      <c r="D21" s="505" t="s">
        <v>416</v>
      </c>
      <c r="E21" s="506"/>
      <c r="F21" s="507"/>
    </row>
    <row r="22" spans="1:6" ht="22.5" customHeight="1">
      <c r="A22" s="504" t="s">
        <v>413</v>
      </c>
      <c r="B22" s="504"/>
      <c r="C22" s="504"/>
      <c r="D22" s="504" t="s">
        <v>413</v>
      </c>
      <c r="E22" s="504"/>
      <c r="F22" s="504"/>
    </row>
    <row r="23" spans="1:6" ht="38.25">
      <c r="A23" s="110">
        <v>1</v>
      </c>
      <c r="B23" s="77" t="s">
        <v>40</v>
      </c>
      <c r="C23" s="78" t="s">
        <v>41</v>
      </c>
      <c r="D23" s="110">
        <v>1</v>
      </c>
      <c r="E23" s="77" t="s">
        <v>44</v>
      </c>
      <c r="F23" s="78" t="s">
        <v>319</v>
      </c>
    </row>
    <row r="24" spans="1:6" ht="38.25">
      <c r="A24" s="110">
        <v>2</v>
      </c>
      <c r="B24" s="77" t="s">
        <v>42</v>
      </c>
      <c r="C24" s="78" t="s">
        <v>43</v>
      </c>
      <c r="D24" s="110">
        <v>2</v>
      </c>
      <c r="E24" s="77" t="s">
        <v>46</v>
      </c>
      <c r="F24" s="78" t="s">
        <v>332</v>
      </c>
    </row>
    <row r="25" spans="1:6" ht="76.5">
      <c r="A25" s="110">
        <v>3</v>
      </c>
      <c r="B25" s="77" t="s">
        <v>46</v>
      </c>
      <c r="C25" s="78" t="s">
        <v>332</v>
      </c>
      <c r="D25" s="110">
        <v>3</v>
      </c>
      <c r="E25" s="77" t="s">
        <v>65</v>
      </c>
      <c r="F25" s="93" t="s">
        <v>353</v>
      </c>
    </row>
    <row r="26" spans="1:6" ht="25.5">
      <c r="A26" s="110">
        <v>4</v>
      </c>
      <c r="B26" s="77" t="s">
        <v>50</v>
      </c>
      <c r="C26" s="78" t="s">
        <v>139</v>
      </c>
      <c r="D26" s="110">
        <v>4</v>
      </c>
      <c r="E26" s="77" t="s">
        <v>66</v>
      </c>
      <c r="F26" s="93" t="s">
        <v>69</v>
      </c>
    </row>
    <row r="27" spans="1:6" ht="38.25">
      <c r="A27" s="110">
        <v>5</v>
      </c>
      <c r="B27" s="77" t="s">
        <v>51</v>
      </c>
      <c r="C27" s="78" t="s">
        <v>173</v>
      </c>
      <c r="D27" s="110">
        <v>5</v>
      </c>
      <c r="E27" s="77" t="s">
        <v>73</v>
      </c>
      <c r="F27" s="78" t="s">
        <v>432</v>
      </c>
    </row>
    <row r="28" spans="1:6" ht="25.5">
      <c r="A28" s="110">
        <v>6</v>
      </c>
      <c r="B28" s="77" t="s">
        <v>63</v>
      </c>
      <c r="C28" s="93" t="s">
        <v>347</v>
      </c>
      <c r="D28" s="116">
        <v>6</v>
      </c>
      <c r="E28" s="336" t="s">
        <v>140</v>
      </c>
      <c r="F28" s="337" t="s">
        <v>3</v>
      </c>
    </row>
    <row r="29" spans="1:6" ht="31.5">
      <c r="A29" s="110">
        <v>7</v>
      </c>
      <c r="B29" s="77" t="s">
        <v>68</v>
      </c>
      <c r="C29" s="143" t="s">
        <v>461</v>
      </c>
      <c r="D29" s="117">
        <v>7</v>
      </c>
      <c r="E29" s="338" t="s">
        <v>93</v>
      </c>
      <c r="F29" s="339" t="s">
        <v>215</v>
      </c>
    </row>
    <row r="30" spans="1:6" ht="12.75">
      <c r="A30" s="494"/>
      <c r="B30" s="495"/>
      <c r="C30" s="496"/>
      <c r="D30" s="116">
        <v>8</v>
      </c>
      <c r="E30" s="336" t="s">
        <v>141</v>
      </c>
      <c r="F30" s="337" t="s">
        <v>268</v>
      </c>
    </row>
    <row r="31" spans="1:6" ht="25.5">
      <c r="A31" s="497"/>
      <c r="B31" s="498"/>
      <c r="C31" s="499"/>
      <c r="D31" s="117">
        <v>9</v>
      </c>
      <c r="E31" s="338" t="s">
        <v>94</v>
      </c>
      <c r="F31" s="339" t="s">
        <v>215</v>
      </c>
    </row>
    <row r="32" spans="1:6" ht="25.5">
      <c r="A32" s="500"/>
      <c r="B32" s="501"/>
      <c r="C32" s="502"/>
      <c r="D32" s="116">
        <v>10</v>
      </c>
      <c r="E32" s="336" t="s">
        <v>344</v>
      </c>
      <c r="F32" s="337" t="s">
        <v>279</v>
      </c>
    </row>
    <row r="33" spans="1:6" ht="12.75">
      <c r="A33" s="517" t="s">
        <v>414</v>
      </c>
      <c r="B33" s="518"/>
      <c r="C33" s="519"/>
      <c r="D33" s="517" t="s">
        <v>414</v>
      </c>
      <c r="E33" s="518"/>
      <c r="F33" s="519"/>
    </row>
    <row r="34" spans="1:6" ht="12.75" customHeight="1">
      <c r="A34" s="335"/>
      <c r="B34" s="520" t="s">
        <v>455</v>
      </c>
      <c r="C34" s="521"/>
      <c r="D34" s="335"/>
      <c r="E34" s="520" t="s">
        <v>455</v>
      </c>
      <c r="F34" s="521"/>
    </row>
    <row r="35" spans="1:6" ht="12.75">
      <c r="A35" s="110">
        <v>1</v>
      </c>
      <c r="B35" s="77" t="s">
        <v>61</v>
      </c>
      <c r="C35" s="93" t="s">
        <v>350</v>
      </c>
      <c r="D35" s="110">
        <v>1</v>
      </c>
      <c r="E35" s="77" t="s">
        <v>58</v>
      </c>
      <c r="F35" s="93" t="s">
        <v>345</v>
      </c>
    </row>
    <row r="36" spans="1:6" ht="12.75">
      <c r="A36" s="110">
        <v>2</v>
      </c>
      <c r="B36" s="77" t="s">
        <v>67</v>
      </c>
      <c r="C36" s="143" t="s">
        <v>352</v>
      </c>
      <c r="D36" s="225"/>
      <c r="E36" s="492" t="s">
        <v>456</v>
      </c>
      <c r="F36" s="493"/>
    </row>
    <row r="37" spans="1:6" ht="12.75">
      <c r="A37" s="494"/>
      <c r="B37" s="495"/>
      <c r="C37" s="496"/>
      <c r="D37" s="110">
        <v>2</v>
      </c>
      <c r="E37" s="77" t="s">
        <v>356</v>
      </c>
      <c r="F37" s="93" t="s">
        <v>458</v>
      </c>
    </row>
    <row r="38" spans="1:6" ht="12.75">
      <c r="A38" s="497"/>
      <c r="B38" s="498"/>
      <c r="C38" s="499"/>
      <c r="D38" s="110">
        <v>3</v>
      </c>
      <c r="E38" s="77" t="s">
        <v>359</v>
      </c>
      <c r="F38" s="93" t="s">
        <v>458</v>
      </c>
    </row>
    <row r="39" spans="1:6" ht="12.75">
      <c r="A39" s="497"/>
      <c r="B39" s="498"/>
      <c r="C39" s="499"/>
      <c r="D39" s="490">
        <v>4</v>
      </c>
      <c r="E39" s="488" t="s">
        <v>417</v>
      </c>
      <c r="F39" s="489"/>
    </row>
    <row r="40" spans="1:6" ht="21">
      <c r="A40" s="500"/>
      <c r="B40" s="501"/>
      <c r="C40" s="502"/>
      <c r="D40" s="491"/>
      <c r="E40" s="177" t="s">
        <v>341</v>
      </c>
      <c r="F40" s="143" t="s">
        <v>366</v>
      </c>
    </row>
    <row r="41" spans="1:6" ht="12.75">
      <c r="A41" s="503" t="s">
        <v>154</v>
      </c>
      <c r="B41" s="503"/>
      <c r="C41" s="503"/>
      <c r="D41" s="503"/>
      <c r="E41" s="503"/>
      <c r="F41" s="503"/>
    </row>
    <row r="42" spans="1:6" ht="12.75">
      <c r="A42" s="503" t="s">
        <v>506</v>
      </c>
      <c r="B42" s="503"/>
      <c r="C42" s="503"/>
      <c r="D42" s="505" t="s">
        <v>507</v>
      </c>
      <c r="E42" s="506"/>
      <c r="F42" s="507"/>
    </row>
    <row r="43" spans="1:6" ht="12.75">
      <c r="A43" s="508"/>
      <c r="B43" s="509"/>
      <c r="C43" s="510"/>
      <c r="D43" s="504" t="s">
        <v>413</v>
      </c>
      <c r="E43" s="504"/>
      <c r="F43" s="504"/>
    </row>
    <row r="44" spans="1:6" ht="38.25">
      <c r="A44" s="511"/>
      <c r="B44" s="512"/>
      <c r="C44" s="513"/>
      <c r="D44" s="110">
        <v>1</v>
      </c>
      <c r="E44" s="77" t="s">
        <v>44</v>
      </c>
      <c r="F44" s="78" t="s">
        <v>319</v>
      </c>
    </row>
    <row r="45" spans="1:6" ht="38.25">
      <c r="A45" s="511"/>
      <c r="B45" s="512"/>
      <c r="C45" s="513"/>
      <c r="D45" s="110">
        <v>2</v>
      </c>
      <c r="E45" s="77" t="s">
        <v>46</v>
      </c>
      <c r="F45" s="78" t="s">
        <v>332</v>
      </c>
    </row>
    <row r="46" spans="1:6" ht="12.75">
      <c r="A46" s="511"/>
      <c r="B46" s="512"/>
      <c r="C46" s="513"/>
      <c r="D46" s="110">
        <v>3</v>
      </c>
      <c r="E46" s="77" t="s">
        <v>101</v>
      </c>
      <c r="F46" s="78" t="s">
        <v>338</v>
      </c>
    </row>
    <row r="47" spans="1:6" ht="12.75">
      <c r="A47" s="511"/>
      <c r="B47" s="512"/>
      <c r="C47" s="513"/>
      <c r="D47" s="110">
        <v>4</v>
      </c>
      <c r="E47" s="77" t="s">
        <v>62</v>
      </c>
      <c r="F47" s="93" t="s">
        <v>351</v>
      </c>
    </row>
    <row r="48" spans="1:6" ht="25.5">
      <c r="A48" s="511"/>
      <c r="B48" s="512"/>
      <c r="C48" s="513"/>
      <c r="D48" s="110">
        <v>5</v>
      </c>
      <c r="E48" s="77" t="s">
        <v>64</v>
      </c>
      <c r="F48" s="93" t="s">
        <v>138</v>
      </c>
    </row>
    <row r="49" spans="1:6" ht="12.75">
      <c r="A49" s="511"/>
      <c r="B49" s="512"/>
      <c r="C49" s="513"/>
      <c r="D49" s="110">
        <v>6</v>
      </c>
      <c r="E49" s="77" t="s">
        <v>80</v>
      </c>
      <c r="F49" s="143" t="s">
        <v>346</v>
      </c>
    </row>
    <row r="50" spans="1:6" ht="12.75">
      <c r="A50" s="511"/>
      <c r="B50" s="512"/>
      <c r="C50" s="513"/>
      <c r="D50" s="110">
        <v>7</v>
      </c>
      <c r="E50" s="77" t="s">
        <v>81</v>
      </c>
      <c r="F50" s="143" t="s">
        <v>354</v>
      </c>
    </row>
    <row r="51" spans="1:6" ht="38.25">
      <c r="A51" s="511"/>
      <c r="B51" s="512"/>
      <c r="C51" s="513"/>
      <c r="D51" s="110">
        <v>8</v>
      </c>
      <c r="E51" s="77" t="s">
        <v>82</v>
      </c>
      <c r="F51" s="78" t="s">
        <v>360</v>
      </c>
    </row>
    <row r="52" spans="1:6" ht="25.5">
      <c r="A52" s="511"/>
      <c r="B52" s="512"/>
      <c r="C52" s="513"/>
      <c r="D52" s="110">
        <v>9</v>
      </c>
      <c r="E52" s="77" t="s">
        <v>209</v>
      </c>
      <c r="F52" s="78" t="s">
        <v>362</v>
      </c>
    </row>
    <row r="53" spans="1:6" ht="25.5">
      <c r="A53" s="511"/>
      <c r="B53" s="512"/>
      <c r="C53" s="513"/>
      <c r="D53" s="110">
        <v>10</v>
      </c>
      <c r="E53" s="77" t="s">
        <v>363</v>
      </c>
      <c r="F53" s="78" t="s">
        <v>364</v>
      </c>
    </row>
    <row r="54" spans="1:6" ht="12.75">
      <c r="A54" s="511"/>
      <c r="B54" s="512"/>
      <c r="C54" s="513"/>
      <c r="D54" s="110">
        <v>11</v>
      </c>
      <c r="E54" s="336" t="s">
        <v>96</v>
      </c>
      <c r="F54" s="337" t="s">
        <v>268</v>
      </c>
    </row>
    <row r="55" spans="1:6" ht="25.5">
      <c r="A55" s="511"/>
      <c r="B55" s="512"/>
      <c r="C55" s="513"/>
      <c r="D55" s="110">
        <v>12</v>
      </c>
      <c r="E55" s="338" t="s">
        <v>142</v>
      </c>
      <c r="F55" s="339" t="s">
        <v>215</v>
      </c>
    </row>
    <row r="56" spans="1:6" ht="12.75">
      <c r="A56" s="511"/>
      <c r="B56" s="512"/>
      <c r="C56" s="513"/>
      <c r="D56" s="110">
        <v>13</v>
      </c>
      <c r="E56" s="336" t="s">
        <v>144</v>
      </c>
      <c r="F56" s="337" t="s">
        <v>268</v>
      </c>
    </row>
    <row r="57" spans="1:6" ht="25.5">
      <c r="A57" s="511"/>
      <c r="B57" s="512"/>
      <c r="C57" s="513"/>
      <c r="D57" s="110">
        <v>14</v>
      </c>
      <c r="E57" s="338" t="s">
        <v>145</v>
      </c>
      <c r="F57" s="339" t="s">
        <v>215</v>
      </c>
    </row>
    <row r="58" spans="1:6" ht="12.75">
      <c r="A58" s="511"/>
      <c r="B58" s="512"/>
      <c r="C58" s="513"/>
      <c r="D58" s="517" t="s">
        <v>414</v>
      </c>
      <c r="E58" s="518"/>
      <c r="F58" s="519"/>
    </row>
    <row r="59" spans="1:6" ht="12.75" customHeight="1">
      <c r="A59" s="511"/>
      <c r="B59" s="512"/>
      <c r="C59" s="513"/>
      <c r="D59" s="340"/>
      <c r="E59" s="520" t="s">
        <v>455</v>
      </c>
      <c r="F59" s="521"/>
    </row>
    <row r="60" spans="1:6" ht="25.5">
      <c r="A60" s="511"/>
      <c r="B60" s="512"/>
      <c r="C60" s="513"/>
      <c r="D60" s="110">
        <v>1</v>
      </c>
      <c r="E60" s="77" t="s">
        <v>59</v>
      </c>
      <c r="F60" s="93" t="s">
        <v>348</v>
      </c>
    </row>
    <row r="61" spans="1:6" ht="12.75">
      <c r="A61" s="511"/>
      <c r="B61" s="512"/>
      <c r="C61" s="513"/>
      <c r="D61" s="110">
        <v>2</v>
      </c>
      <c r="E61" s="77" t="s">
        <v>60</v>
      </c>
      <c r="F61" s="93" t="s">
        <v>349</v>
      </c>
    </row>
    <row r="62" spans="1:6" ht="12.75">
      <c r="A62" s="511"/>
      <c r="B62" s="512"/>
      <c r="C62" s="513"/>
      <c r="D62" s="340"/>
      <c r="E62" s="488" t="s">
        <v>457</v>
      </c>
      <c r="F62" s="489"/>
    </row>
    <row r="63" spans="1:6" ht="12.75">
      <c r="A63" s="511"/>
      <c r="B63" s="512"/>
      <c r="C63" s="513"/>
      <c r="D63" s="110">
        <v>3</v>
      </c>
      <c r="E63" s="77" t="s">
        <v>361</v>
      </c>
      <c r="F63" s="93" t="s">
        <v>458</v>
      </c>
    </row>
    <row r="64" spans="1:6" ht="12.75">
      <c r="A64" s="514"/>
      <c r="B64" s="515"/>
      <c r="C64" s="516"/>
      <c r="D64" s="110">
        <v>4</v>
      </c>
      <c r="E64" s="77" t="s">
        <v>365</v>
      </c>
      <c r="F64" s="93" t="s">
        <v>458</v>
      </c>
    </row>
  </sheetData>
  <sheetProtection password="CC23" sheet="1"/>
  <mergeCells count="33">
    <mergeCell ref="A12:C12"/>
    <mergeCell ref="D12:F12"/>
    <mergeCell ref="E13:F13"/>
    <mergeCell ref="A13:C19"/>
    <mergeCell ref="D14:D15"/>
    <mergeCell ref="E16:F16"/>
    <mergeCell ref="A3:F3"/>
    <mergeCell ref="A4:C4"/>
    <mergeCell ref="D4:F4"/>
    <mergeCell ref="A5:C5"/>
    <mergeCell ref="D5:F5"/>
    <mergeCell ref="E59:F59"/>
    <mergeCell ref="A33:C33"/>
    <mergeCell ref="D33:F33"/>
    <mergeCell ref="B34:C34"/>
    <mergeCell ref="E34:F34"/>
    <mergeCell ref="E62:F62"/>
    <mergeCell ref="A43:C64"/>
    <mergeCell ref="A41:F41"/>
    <mergeCell ref="A42:C42"/>
    <mergeCell ref="D42:F42"/>
    <mergeCell ref="D43:F43"/>
    <mergeCell ref="D58:F58"/>
    <mergeCell ref="E39:F39"/>
    <mergeCell ref="D39:D40"/>
    <mergeCell ref="E36:F36"/>
    <mergeCell ref="A37:C40"/>
    <mergeCell ref="A20:F20"/>
    <mergeCell ref="A21:C21"/>
    <mergeCell ref="A22:C22"/>
    <mergeCell ref="D22:F22"/>
    <mergeCell ref="A30:C32"/>
    <mergeCell ref="D21:F21"/>
  </mergeCells>
  <printOptions/>
  <pageMargins left="0.99" right="0.7086614173228347" top="0.27" bottom="0.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3" sqref="A3:F6"/>
    </sheetView>
  </sheetViews>
  <sheetFormatPr defaultColWidth="9.00390625" defaultRowHeight="12.75"/>
  <cols>
    <col min="2" max="2" width="20.75390625" style="0" customWidth="1"/>
    <col min="4" max="4" width="14.625" style="114" customWidth="1"/>
    <col min="5" max="5" width="27.25390625" style="0" customWidth="1"/>
    <col min="6" max="6" width="12.00390625" style="0" customWidth="1"/>
  </cols>
  <sheetData>
    <row r="1" ht="18">
      <c r="B1" s="208" t="s">
        <v>418</v>
      </c>
    </row>
    <row r="3" spans="1:6" ht="22.5">
      <c r="A3" s="209" t="s">
        <v>406</v>
      </c>
      <c r="B3" s="209" t="s">
        <v>407</v>
      </c>
      <c r="C3" s="209" t="s">
        <v>409</v>
      </c>
      <c r="D3" s="209" t="s">
        <v>32</v>
      </c>
      <c r="E3" s="209" t="s">
        <v>410</v>
      </c>
      <c r="F3" s="209" t="s">
        <v>419</v>
      </c>
    </row>
    <row r="4" spans="1:6" ht="38.25">
      <c r="A4" s="77">
        <v>1</v>
      </c>
      <c r="B4" s="78" t="s">
        <v>420</v>
      </c>
      <c r="C4" s="77">
        <v>4</v>
      </c>
      <c r="D4" s="77" t="s">
        <v>73</v>
      </c>
      <c r="E4" s="78" t="s">
        <v>355</v>
      </c>
      <c r="F4" s="77">
        <v>20</v>
      </c>
    </row>
    <row r="5" spans="1:6" ht="25.5">
      <c r="A5" s="77">
        <v>2</v>
      </c>
      <c r="B5" s="78" t="s">
        <v>420</v>
      </c>
      <c r="C5" s="77">
        <v>6</v>
      </c>
      <c r="D5" s="77" t="s">
        <v>209</v>
      </c>
      <c r="E5" s="78" t="s">
        <v>362</v>
      </c>
      <c r="F5" s="77">
        <v>20</v>
      </c>
    </row>
    <row r="6" spans="1:6" ht="25.5">
      <c r="A6" s="77">
        <v>3</v>
      </c>
      <c r="B6" s="78" t="s">
        <v>420</v>
      </c>
      <c r="C6" s="77">
        <v>6</v>
      </c>
      <c r="D6" s="77" t="s">
        <v>363</v>
      </c>
      <c r="E6" s="78" t="s">
        <v>364</v>
      </c>
      <c r="F6" s="77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3" sqref="A3:G15"/>
    </sheetView>
  </sheetViews>
  <sheetFormatPr defaultColWidth="9.00390625" defaultRowHeight="12.75"/>
  <cols>
    <col min="1" max="1" width="6.125" style="0" customWidth="1"/>
    <col min="4" max="4" width="18.00390625" style="0" customWidth="1"/>
    <col min="5" max="5" width="27.75390625" style="0" customWidth="1"/>
  </cols>
  <sheetData>
    <row r="1" spans="2:4" s="204" customFormat="1" ht="18">
      <c r="B1" s="208" t="s">
        <v>421</v>
      </c>
      <c r="C1" s="207"/>
      <c r="D1" s="207"/>
    </row>
    <row r="2" s="204" customFormat="1" ht="12.75"/>
    <row r="3" spans="1:8" s="205" customFormat="1" ht="22.5">
      <c r="A3" s="209" t="s">
        <v>406</v>
      </c>
      <c r="B3" s="209" t="s">
        <v>333</v>
      </c>
      <c r="C3" s="209" t="s">
        <v>409</v>
      </c>
      <c r="D3" s="209" t="s">
        <v>32</v>
      </c>
      <c r="E3" s="210" t="s">
        <v>410</v>
      </c>
      <c r="F3" s="210" t="s">
        <v>422</v>
      </c>
      <c r="G3" s="209" t="s">
        <v>423</v>
      </c>
      <c r="H3" s="204"/>
    </row>
    <row r="4" spans="1:7" ht="12.75">
      <c r="A4" s="110">
        <v>1</v>
      </c>
      <c r="B4" s="110">
        <v>2</v>
      </c>
      <c r="C4" s="110">
        <v>4</v>
      </c>
      <c r="D4" s="110" t="s">
        <v>140</v>
      </c>
      <c r="E4" s="206" t="s">
        <v>3</v>
      </c>
      <c r="F4" s="110">
        <v>1</v>
      </c>
      <c r="G4" s="110">
        <v>36</v>
      </c>
    </row>
    <row r="5" spans="1:7" ht="12.75">
      <c r="A5" s="110">
        <v>2</v>
      </c>
      <c r="B5" s="110">
        <v>2</v>
      </c>
      <c r="C5" s="110">
        <v>4</v>
      </c>
      <c r="D5" s="110" t="s">
        <v>141</v>
      </c>
      <c r="E5" s="206" t="s">
        <v>268</v>
      </c>
      <c r="F5" s="110">
        <v>1</v>
      </c>
      <c r="G5" s="110">
        <v>36</v>
      </c>
    </row>
    <row r="6" spans="1:7" ht="25.5">
      <c r="A6" s="110">
        <v>3</v>
      </c>
      <c r="B6" s="110">
        <v>2</v>
      </c>
      <c r="C6" s="110">
        <v>4</v>
      </c>
      <c r="D6" s="110" t="s">
        <v>344</v>
      </c>
      <c r="E6" s="206" t="s">
        <v>279</v>
      </c>
      <c r="F6" s="110">
        <v>1</v>
      </c>
      <c r="G6" s="110">
        <v>36</v>
      </c>
    </row>
    <row r="7" spans="1:7" ht="25.5">
      <c r="A7" s="110">
        <v>4</v>
      </c>
      <c r="B7" s="110">
        <v>2</v>
      </c>
      <c r="C7" s="110">
        <v>4</v>
      </c>
      <c r="D7" s="110" t="s">
        <v>93</v>
      </c>
      <c r="E7" s="206" t="s">
        <v>215</v>
      </c>
      <c r="F7" s="110">
        <v>1</v>
      </c>
      <c r="G7" s="110">
        <v>36</v>
      </c>
    </row>
    <row r="8" spans="1:7" ht="25.5">
      <c r="A8" s="110">
        <v>5</v>
      </c>
      <c r="B8" s="110">
        <v>2</v>
      </c>
      <c r="C8" s="110">
        <v>4</v>
      </c>
      <c r="D8" s="110" t="s">
        <v>94</v>
      </c>
      <c r="E8" s="206" t="s">
        <v>215</v>
      </c>
      <c r="F8" s="110">
        <v>1</v>
      </c>
      <c r="G8" s="110">
        <v>36</v>
      </c>
    </row>
    <row r="9" spans="1:7" ht="12.75">
      <c r="A9" s="110">
        <v>6</v>
      </c>
      <c r="B9" s="110">
        <v>3</v>
      </c>
      <c r="C9" s="110">
        <v>6</v>
      </c>
      <c r="D9" s="110" t="s">
        <v>96</v>
      </c>
      <c r="E9" s="206" t="s">
        <v>268</v>
      </c>
      <c r="F9" s="110">
        <v>1</v>
      </c>
      <c r="G9" s="110">
        <v>36</v>
      </c>
    </row>
    <row r="10" spans="1:7" ht="12.75">
      <c r="A10" s="110">
        <v>7</v>
      </c>
      <c r="B10" s="110">
        <v>3</v>
      </c>
      <c r="C10" s="110">
        <v>6</v>
      </c>
      <c r="D10" s="110" t="s">
        <v>280</v>
      </c>
      <c r="E10" s="206" t="s">
        <v>268</v>
      </c>
      <c r="F10" s="110">
        <v>1</v>
      </c>
      <c r="G10" s="110">
        <v>36</v>
      </c>
    </row>
    <row r="11" spans="1:7" ht="25.5">
      <c r="A11" s="110">
        <v>8</v>
      </c>
      <c r="B11" s="110">
        <v>3</v>
      </c>
      <c r="C11" s="110">
        <v>6</v>
      </c>
      <c r="D11" s="110" t="s">
        <v>448</v>
      </c>
      <c r="E11" s="206" t="s">
        <v>459</v>
      </c>
      <c r="F11" s="110">
        <v>2</v>
      </c>
      <c r="G11" s="110">
        <v>72</v>
      </c>
    </row>
    <row r="12" spans="1:7" ht="25.5">
      <c r="A12" s="110">
        <v>9</v>
      </c>
      <c r="B12" s="110">
        <v>3</v>
      </c>
      <c r="C12" s="110">
        <v>6</v>
      </c>
      <c r="D12" s="110" t="s">
        <v>142</v>
      </c>
      <c r="E12" s="206" t="s">
        <v>215</v>
      </c>
      <c r="F12" s="110">
        <v>1</v>
      </c>
      <c r="G12" s="110">
        <v>36</v>
      </c>
    </row>
    <row r="13" spans="1:7" ht="25.5">
      <c r="A13" s="110">
        <v>10</v>
      </c>
      <c r="B13" s="110">
        <v>3</v>
      </c>
      <c r="C13" s="110">
        <v>6</v>
      </c>
      <c r="D13" s="110" t="s">
        <v>145</v>
      </c>
      <c r="E13" s="206" t="s">
        <v>215</v>
      </c>
      <c r="F13" s="110">
        <v>1</v>
      </c>
      <c r="G13" s="110">
        <v>36</v>
      </c>
    </row>
    <row r="14" spans="1:7" ht="25.5">
      <c r="A14" s="110">
        <v>11</v>
      </c>
      <c r="B14" s="110">
        <v>3</v>
      </c>
      <c r="C14" s="110">
        <v>6</v>
      </c>
      <c r="D14" s="362" t="s">
        <v>77</v>
      </c>
      <c r="E14" s="361" t="s">
        <v>97</v>
      </c>
      <c r="F14" s="110">
        <v>4</v>
      </c>
      <c r="G14" s="110">
        <v>144</v>
      </c>
    </row>
    <row r="15" spans="1:7" ht="12.75">
      <c r="A15" s="524" t="s">
        <v>424</v>
      </c>
      <c r="B15" s="525"/>
      <c r="C15" s="525"/>
      <c r="D15" s="525"/>
      <c r="E15" s="526"/>
      <c r="F15" s="212">
        <f>SUM(F4:F14)</f>
        <v>15</v>
      </c>
      <c r="G15" s="212">
        <f>SUM(G4:G14)</f>
        <v>540</v>
      </c>
    </row>
  </sheetData>
  <sheetProtection/>
  <mergeCells count="1">
    <mergeCell ref="A15:E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cp:lastPrinted>2019-11-08T07:59:50Z</cp:lastPrinted>
  <dcterms:created xsi:type="dcterms:W3CDTF">2014-06-17T09:11:42Z</dcterms:created>
  <dcterms:modified xsi:type="dcterms:W3CDTF">2019-11-15T07:49:25Z</dcterms:modified>
  <cp:category/>
  <cp:version/>
  <cp:contentType/>
  <cp:contentStatus/>
</cp:coreProperties>
</file>